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/>
  </bookViews>
  <sheets>
    <sheet name="Summary" sheetId="10" r:id="rId1"/>
    <sheet name="Patna" sheetId="4" r:id="rId2"/>
    <sheet name="Magadh" sheetId="7" r:id="rId3"/>
    <sheet name="Bhagalpur" sheetId="6" r:id="rId4"/>
    <sheet name="Munger" sheetId="11" r:id="rId5"/>
    <sheet name="Kosi" sheetId="5" r:id="rId6"/>
    <sheet name="Purnea" sheetId="12" r:id="rId7"/>
    <sheet name="Tirhut" sheetId="8" r:id="rId8"/>
    <sheet name="Darbhanga" sheetId="13" r:id="rId9"/>
    <sheet name="Saran" sheetId="14" r:id="rId10"/>
  </sheets>
  <definedNames>
    <definedName name="_xlnm._FilterDatabase" localSheetId="8" hidden="1">Darbhanga!$A$5:$V$7</definedName>
    <definedName name="_xlnm._FilterDatabase" localSheetId="7" hidden="1">Tirhut!$A$5:$V$7</definedName>
    <definedName name="_xlnm.Print_Area" localSheetId="3">Bhagalpur!$A$1:$Y$58</definedName>
    <definedName name="_xlnm.Print_Area" localSheetId="8">Darbhanga!$A$1:$Y$111</definedName>
    <definedName name="_xlnm.Print_Area" localSheetId="5">Kosi!$A$1:$Y$84</definedName>
    <definedName name="_xlnm.Print_Area" localSheetId="2">Magadh!$A$1:$AA$109</definedName>
    <definedName name="_xlnm.Print_Area" localSheetId="4">Munger!$A$1:$Y$92</definedName>
    <definedName name="_xlnm.Print_Area" localSheetId="1">Patna!$A$1:$Y$107</definedName>
    <definedName name="_xlnm.Print_Area" localSheetId="6">Purnea!$A$1:$Y$71</definedName>
    <definedName name="_xlnm.Print_Area" localSheetId="9">Saran!$A$1:$Y$61</definedName>
    <definedName name="_xlnm.Print_Area" localSheetId="0">Summary!$A$1:$W$25</definedName>
    <definedName name="_xlnm.Print_Area" localSheetId="7">Tirhut!$A$1:$Y$209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0">Summary!$2:$6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H25" i="10"/>
  <c r="H23"/>
  <c r="G23"/>
  <c r="I19"/>
  <c r="P209" i="8"/>
  <c r="Q209"/>
  <c r="R209"/>
  <c r="S209"/>
  <c r="T209"/>
  <c r="U209"/>
  <c r="V209"/>
  <c r="W209"/>
  <c r="X209"/>
  <c r="O209"/>
  <c r="H19" i="10"/>
  <c r="E209" i="8"/>
  <c r="G19" i="10"/>
  <c r="G71" i="12"/>
  <c r="H13" i="10"/>
  <c r="E92" i="11"/>
  <c r="G13" i="10"/>
  <c r="I9" l="1"/>
  <c r="H9"/>
  <c r="G9"/>
  <c r="H109" i="7"/>
  <c r="H108"/>
  <c r="I7" i="10"/>
  <c r="H7"/>
  <c r="G7"/>
  <c r="I17" l="1"/>
  <c r="H17"/>
  <c r="E19" l="1"/>
  <c r="E70" i="12"/>
  <c r="D19" i="10"/>
  <c r="D7"/>
  <c r="V13"/>
  <c r="U13"/>
  <c r="S13"/>
  <c r="M13"/>
  <c r="N13"/>
  <c r="O13"/>
  <c r="P13"/>
  <c r="Q13"/>
  <c r="R13"/>
  <c r="K13"/>
  <c r="I13"/>
  <c r="F13"/>
  <c r="E13"/>
  <c r="D13"/>
  <c r="S17"/>
  <c r="G17"/>
  <c r="F17"/>
  <c r="E17"/>
  <c r="D17"/>
  <c r="I21" l="1"/>
  <c r="H21"/>
  <c r="F21"/>
  <c r="E21"/>
  <c r="D21"/>
  <c r="G21" s="1"/>
  <c r="V11" l="1"/>
  <c r="U11"/>
  <c r="S11"/>
  <c r="L11"/>
  <c r="M11"/>
  <c r="N11"/>
  <c r="O11"/>
  <c r="P11"/>
  <c r="Q11"/>
  <c r="R11"/>
  <c r="K11"/>
  <c r="I11"/>
  <c r="H11"/>
  <c r="G11"/>
  <c r="F11"/>
  <c r="E11"/>
  <c r="D11"/>
  <c r="F9"/>
  <c r="E9"/>
  <c r="D9"/>
  <c r="R107" i="7"/>
  <c r="L9" i="10" s="1"/>
  <c r="H15"/>
  <c r="I23"/>
  <c r="F23"/>
  <c r="E23"/>
  <c r="D23"/>
  <c r="U15"/>
  <c r="I15"/>
  <c r="D15"/>
  <c r="G15" s="1"/>
  <c r="J58" i="6"/>
  <c r="Z107" i="7"/>
  <c r="V9" i="10" s="1"/>
  <c r="X61" i="14"/>
  <c r="V23" i="10" s="1"/>
  <c r="W61" i="14"/>
  <c r="U23" i="10" s="1"/>
  <c r="V61" i="14"/>
  <c r="R23" i="10" s="1"/>
  <c r="U61" i="14"/>
  <c r="Q23" i="10" s="1"/>
  <c r="T61" i="14"/>
  <c r="P23" i="10" s="1"/>
  <c r="S61" i="14"/>
  <c r="O23" i="10" s="1"/>
  <c r="R61" i="14"/>
  <c r="N23" i="10" s="1"/>
  <c r="Q61" i="14"/>
  <c r="M23" i="10" s="1"/>
  <c r="P61" i="14"/>
  <c r="L23" i="10" s="1"/>
  <c r="O61" i="14"/>
  <c r="K23" i="10" s="1"/>
  <c r="N61" i="14"/>
  <c r="S23" i="10" s="1"/>
  <c r="J61" i="14"/>
  <c r="E61"/>
  <c r="T23" i="10" l="1"/>
  <c r="A2" i="14"/>
  <c r="A2" i="7"/>
  <c r="A2" i="13"/>
  <c r="O108"/>
  <c r="K21" i="10" s="1"/>
  <c r="P108" i="13"/>
  <c r="L21" i="10" s="1"/>
  <c r="Q108" i="13"/>
  <c r="M21" i="10" s="1"/>
  <c r="R108" i="13"/>
  <c r="N21" i="10" s="1"/>
  <c r="S108" i="13"/>
  <c r="O21" i="10" s="1"/>
  <c r="T108" i="13"/>
  <c r="P21" i="10" s="1"/>
  <c r="U108" i="13"/>
  <c r="Q21" i="10" s="1"/>
  <c r="V108" i="13"/>
  <c r="R21" i="10" s="1"/>
  <c r="W108" i="13"/>
  <c r="U21" i="10" s="1"/>
  <c r="X108" i="13"/>
  <c r="V21" i="10" s="1"/>
  <c r="N108" i="13"/>
  <c r="S21" i="10" s="1"/>
  <c r="J108" i="13"/>
  <c r="E108"/>
  <c r="K19" i="10"/>
  <c r="L19"/>
  <c r="M19"/>
  <c r="N19"/>
  <c r="O19"/>
  <c r="P19"/>
  <c r="Q19"/>
  <c r="R19"/>
  <c r="U19"/>
  <c r="V19"/>
  <c r="N209" i="8"/>
  <c r="S19" i="10" s="1"/>
  <c r="J209" i="8"/>
  <c r="F19" i="10" s="1"/>
  <c r="J92" i="11"/>
  <c r="O70" i="12"/>
  <c r="K17" i="10" s="1"/>
  <c r="P70" i="12"/>
  <c r="L17" i="10" s="1"/>
  <c r="Q70" i="12"/>
  <c r="M17" i="10" s="1"/>
  <c r="R70" i="12"/>
  <c r="N17" i="10" s="1"/>
  <c r="S70" i="12"/>
  <c r="O17" i="10" s="1"/>
  <c r="T70" i="12"/>
  <c r="P17" i="10" s="1"/>
  <c r="U70" i="12"/>
  <c r="Q17" i="10" s="1"/>
  <c r="V70" i="12"/>
  <c r="R17" i="10" s="1"/>
  <c r="W70" i="12"/>
  <c r="U17" i="10" s="1"/>
  <c r="X70" i="12"/>
  <c r="V17" i="10" s="1"/>
  <c r="N70" i="12"/>
  <c r="J70"/>
  <c r="A2" i="8"/>
  <c r="A2" i="12" l="1"/>
  <c r="J84" i="5"/>
  <c r="F15" i="10" s="1"/>
  <c r="X84" i="5"/>
  <c r="V15" i="10" s="1"/>
  <c r="W84" i="5"/>
  <c r="V84"/>
  <c r="R15" i="10" s="1"/>
  <c r="U84" i="5"/>
  <c r="Q15" i="10" s="1"/>
  <c r="T84" i="5"/>
  <c r="P15" i="10" s="1"/>
  <c r="S84" i="5"/>
  <c r="O15" i="10" s="1"/>
  <c r="R84" i="5"/>
  <c r="N15" i="10" s="1"/>
  <c r="Q84" i="5"/>
  <c r="M15" i="10" s="1"/>
  <c r="P84" i="5"/>
  <c r="L15" i="10" s="1"/>
  <c r="O84" i="5"/>
  <c r="K15" i="10" s="1"/>
  <c r="N84" i="5"/>
  <c r="S15" i="10" s="1"/>
  <c r="E84" i="5"/>
  <c r="E15" i="10" s="1"/>
  <c r="A2" i="5"/>
  <c r="X92" i="11"/>
  <c r="W92"/>
  <c r="V92"/>
  <c r="U92"/>
  <c r="T92"/>
  <c r="S92"/>
  <c r="R92"/>
  <c r="Q92"/>
  <c r="P92"/>
  <c r="L13" i="10" s="1"/>
  <c r="O92" i="11"/>
  <c r="N92"/>
  <c r="A2"/>
  <c r="X58" i="6"/>
  <c r="W58"/>
  <c r="V58"/>
  <c r="U58"/>
  <c r="T58"/>
  <c r="S58"/>
  <c r="R58"/>
  <c r="Q58"/>
  <c r="P58"/>
  <c r="O58"/>
  <c r="N58"/>
  <c r="A2"/>
  <c r="E58"/>
  <c r="Q107" i="7"/>
  <c r="K9" i="10" s="1"/>
  <c r="S107" i="7"/>
  <c r="M9" i="10" s="1"/>
  <c r="T107" i="7"/>
  <c r="N9" i="10" s="1"/>
  <c r="U107" i="7"/>
  <c r="O9" i="10" s="1"/>
  <c r="V107" i="7"/>
  <c r="P9" i="10" s="1"/>
  <c r="W107" i="7"/>
  <c r="Q9" i="10" s="1"/>
  <c r="X107" i="7"/>
  <c r="R9" i="10" s="1"/>
  <c r="Y107" i="7"/>
  <c r="U9" i="10" s="1"/>
  <c r="P107" i="7"/>
  <c r="S9" i="10" s="1"/>
  <c r="L107" i="7"/>
  <c r="F107"/>
  <c r="O107" i="4"/>
  <c r="K7" i="10" s="1"/>
  <c r="P107" i="4"/>
  <c r="L7" i="10" s="1"/>
  <c r="Q107" i="4"/>
  <c r="M7" i="10" s="1"/>
  <c r="R107" i="4"/>
  <c r="N7" i="10" s="1"/>
  <c r="S107" i="4"/>
  <c r="O7" i="10" s="1"/>
  <c r="T107" i="4"/>
  <c r="P7" i="10" s="1"/>
  <c r="U107" i="4"/>
  <c r="Q7" i="10" s="1"/>
  <c r="V107" i="4"/>
  <c r="R7" i="10" s="1"/>
  <c r="W107" i="4"/>
  <c r="U7" i="10" s="1"/>
  <c r="X107" i="4"/>
  <c r="V7" i="10" s="1"/>
  <c r="N107" i="4"/>
  <c r="S7" i="10" s="1"/>
  <c r="J107" i="4"/>
  <c r="F7" i="10" s="1"/>
  <c r="I25" s="1"/>
  <c r="E107" i="4"/>
  <c r="E7" i="10" s="1"/>
  <c r="L25" l="1"/>
  <c r="T9"/>
  <c r="Y10" s="1"/>
  <c r="T15"/>
  <c r="Y16" s="1"/>
  <c r="J25"/>
  <c r="W3" i="14"/>
  <c r="Y19" i="10"/>
  <c r="X3" i="13"/>
  <c r="Y15" i="10"/>
  <c r="W3" i="12"/>
  <c r="Y11" i="10"/>
  <c r="W3" i="11"/>
  <c r="X3" i="8"/>
  <c r="W3" i="5"/>
  <c r="X3" i="6"/>
  <c r="Z3" i="7"/>
  <c r="X3" i="4"/>
  <c r="Y9" i="10"/>
  <c r="Y13"/>
  <c r="Y17"/>
  <c r="Y21"/>
  <c r="Y23"/>
  <c r="Y25"/>
  <c r="T7" l="1"/>
  <c r="Y8" s="1"/>
  <c r="T11"/>
  <c r="Y12" s="1"/>
  <c r="T13"/>
  <c r="Y14" s="1"/>
  <c r="G25"/>
  <c r="E25"/>
  <c r="T19"/>
  <c r="Y20" s="1"/>
  <c r="S25"/>
  <c r="M25"/>
  <c r="Q25"/>
  <c r="O25"/>
  <c r="D25"/>
  <c r="F25"/>
  <c r="R25"/>
  <c r="P25"/>
  <c r="N25"/>
  <c r="U25"/>
  <c r="K25"/>
  <c r="V25"/>
  <c r="T17"/>
  <c r="Y18" s="1"/>
  <c r="T21"/>
  <c r="Y22" s="1"/>
  <c r="Y24" l="1"/>
  <c r="T25"/>
</calcChain>
</file>

<file path=xl/sharedStrings.xml><?xml version="1.0" encoding="utf-8"?>
<sst xmlns="http://schemas.openxmlformats.org/spreadsheetml/2006/main" count="3039" uniqueCount="1876">
  <si>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</si>
  <si>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</si>
  <si>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</si>
  <si>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</si>
  <si>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</si>
  <si>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</si>
  <si>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</si>
  <si>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</si>
  <si>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</si>
  <si>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</si>
  <si>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</si>
  <si>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</si>
  <si>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</si>
  <si>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</si>
  <si>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</si>
  <si>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</si>
  <si>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</si>
  <si>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</si>
  <si>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</si>
  <si>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</si>
  <si>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</si>
  <si>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</si>
  <si>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</si>
  <si>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</si>
  <si>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</si>
  <si>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</si>
  <si>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</si>
  <si>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</si>
  <si>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</si>
  <si>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Total (Girl's Hostel)</t>
  </si>
  <si>
    <t xml:space="preserve">Total </t>
  </si>
  <si>
    <t>Chek</t>
  </si>
  <si>
    <t>Date of  Aggrement</t>
  </si>
  <si>
    <t>Time of Completion</t>
  </si>
  <si>
    <t>PURNEA</t>
  </si>
  <si>
    <t>PATNA</t>
  </si>
  <si>
    <t>MAGADH</t>
  </si>
  <si>
    <t>BHAGALPUR</t>
  </si>
  <si>
    <t>MUNGER</t>
  </si>
  <si>
    <t>TIRHUT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</si>
  <si>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</si>
  <si>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</si>
  <si>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</si>
  <si>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</si>
  <si>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Ranvijay Kr. Sinha (9934961293) E.E. BSEIDC, Div.- Bhagalpur</t>
  </si>
  <si>
    <t>Surendra Kumar (9939599803) E.E. BSEIDC, Div.-Munger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</si>
  <si>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</si>
  <si>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</si>
  <si>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</si>
  <si>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</si>
  <si>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:-Surendra Kumar (9939599803), AE :- M.K.Pandey (9835806534), &amp; Rajiv Kr. (8986897214)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</si>
  <si>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</si>
  <si>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</si>
  <si>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</si>
  <si>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</si>
  <si>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</si>
  <si>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</si>
  <si>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</si>
  <si>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</si>
  <si>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</si>
  <si>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>Fin. Exp.    (in Lac)</t>
  </si>
  <si>
    <t xml:space="preserve">Name of Division :-  TIRHUT            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</si>
  <si>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</si>
  <si>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</si>
  <si>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</si>
  <si>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</si>
  <si>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 xml:space="preserve">Name of Division :-  PATNA                                                                       </t>
  </si>
  <si>
    <t>SSS-98</t>
  </si>
  <si>
    <t>iVuk</t>
  </si>
  <si>
    <t>e/; fo|ky;] jk?kksiqj] fcgVk] iVuk</t>
  </si>
  <si>
    <t>SSS-99</t>
  </si>
  <si>
    <t>mRØfer e/; fo|ky;] cfj;kjiqj</t>
  </si>
  <si>
    <t>SSS-100</t>
  </si>
  <si>
    <t>ukyUnk</t>
  </si>
  <si>
    <t>e/; fo|ky;] dksfcy</t>
  </si>
  <si>
    <t>e/; fo|ky;] pkSjek</t>
  </si>
  <si>
    <t>SSS-101</t>
  </si>
  <si>
    <t>mRØfer e/; fo|ky;] gosyh</t>
  </si>
  <si>
    <t>SSS-102</t>
  </si>
  <si>
    <t>mRØfer e/; fo|ky;] gjxk¡o</t>
  </si>
  <si>
    <t>mRØfer e/; fo|ky;] ldjkSy</t>
  </si>
  <si>
    <t>mRØfer e/; fo|ky;] ijkSgk</t>
  </si>
  <si>
    <t>SSS-103</t>
  </si>
  <si>
    <t>e/; fo|ky;] diflvkou</t>
  </si>
  <si>
    <t>SSS-104</t>
  </si>
  <si>
    <t>mnwZ e/; fo|ky;] lkscbZr</t>
  </si>
  <si>
    <t>e/; fo|ky;] pk¡nh ekWm</t>
  </si>
  <si>
    <t>e/; fo|ky;] dqy</t>
  </si>
  <si>
    <t>mRØfer e/; fo|ky;] ikadh</t>
  </si>
  <si>
    <t>mRØfer e/; fo|ky;] t;fd'kqu fcxgk</t>
  </si>
  <si>
    <t>SSS-105</t>
  </si>
  <si>
    <t>e/; fo|ky;] vkneiqj</t>
  </si>
  <si>
    <t>e/; fo|ky;] pkSjlqvk</t>
  </si>
  <si>
    <t>SSS-106</t>
  </si>
  <si>
    <t>e/; fo|ky;] usgqlk</t>
  </si>
  <si>
    <t>SSS-107</t>
  </si>
  <si>
    <t>m0vk0e/; fo|ky;] ebZ</t>
  </si>
  <si>
    <t>SSS-108</t>
  </si>
  <si>
    <t>e/; fo|ky;] eksM+kryko</t>
  </si>
  <si>
    <t>e/; fo|ky;] dFkkSyh</t>
  </si>
  <si>
    <t>SSS-109</t>
  </si>
  <si>
    <t>e/; fo|ky;] dkthpd</t>
  </si>
  <si>
    <t>e/; fo|ky;] eykou</t>
  </si>
  <si>
    <t>SSS-120</t>
  </si>
  <si>
    <t>e/; fo|ky;] eeqjknkckn</t>
  </si>
  <si>
    <t>e/; fo|ky;] ljnkjfoxgk</t>
  </si>
  <si>
    <t>SSS-121</t>
  </si>
  <si>
    <t>mnZw e/; fo|ky;] mxkou</t>
  </si>
  <si>
    <t>mRØfer e/; fo|ky;] vksb;kc</t>
  </si>
  <si>
    <t>e/; fo|ky;] [ksryiqjk</t>
  </si>
  <si>
    <t>e/; fo|ky;] tkuk</t>
  </si>
  <si>
    <t>e/; fo|ky;] vkSUMk</t>
  </si>
  <si>
    <t>SSS-122</t>
  </si>
  <si>
    <t>Hkkstiqj</t>
  </si>
  <si>
    <t>e/; fo|ky;] uFkeyiqj</t>
  </si>
  <si>
    <t>SSS-123</t>
  </si>
  <si>
    <t>mRØfer e/; fo|ky;] ohjiqj</t>
  </si>
  <si>
    <t>çk;ksfxd e/; fo|ky;] fcfg;kW</t>
  </si>
  <si>
    <t>SSS-124</t>
  </si>
  <si>
    <t>mRØfer e/; fo|ky;] ,;kj</t>
  </si>
  <si>
    <t>e/; fo|ky;] ygjkckn</t>
  </si>
  <si>
    <t>SSS-125</t>
  </si>
  <si>
    <t>e/; fo|ky;] ppkj</t>
  </si>
  <si>
    <t>SSS-126</t>
  </si>
  <si>
    <t>e/; fo|ky;] ygax Mqefj;k</t>
  </si>
  <si>
    <t>SSS-127</t>
  </si>
  <si>
    <t>mRØfer e/; fo|ky;] [kyhlk</t>
  </si>
  <si>
    <t>mRØfer e/; fo|ky;] ckeikWyh</t>
  </si>
  <si>
    <t>mRØfer e/; fo|ky; ohjeiqj</t>
  </si>
  <si>
    <t>SSS-128</t>
  </si>
  <si>
    <t>e/; fo|ky;] pank</t>
  </si>
  <si>
    <t>e/; fo|ky;] csjbZ</t>
  </si>
  <si>
    <t>SSS-129</t>
  </si>
  <si>
    <t>mRØfer e/; fo|ky;] nkWok</t>
  </si>
  <si>
    <t>mRØfer e/; fo|ky;] cSjgh</t>
  </si>
  <si>
    <t>SSS-130</t>
  </si>
  <si>
    <t>e/; fo|ky;] [ktqfj;kW</t>
  </si>
  <si>
    <t>mRØfer e/; fo|ky;] y{e.kiqj</t>
  </si>
  <si>
    <t>SSS-131</t>
  </si>
  <si>
    <t>jksgrkl</t>
  </si>
  <si>
    <t xml:space="preserve">e/; fo|ky;] efu;kjh </t>
  </si>
  <si>
    <t xml:space="preserve">mRØfer e/; fo|ky;] :iSBk </t>
  </si>
  <si>
    <t>SSS-132</t>
  </si>
  <si>
    <t xml:space="preserve">mRdzfer e/; fo|ky;] ygsjh </t>
  </si>
  <si>
    <t>e/; fo|ky;] dq:lk</t>
  </si>
  <si>
    <t>SSS-133</t>
  </si>
  <si>
    <t xml:space="preserve">e/; fo|ky;] eqgEeniqj </t>
  </si>
  <si>
    <t xml:space="preserve">mRdzfer e/; fo|ky;] xksrgj </t>
  </si>
  <si>
    <t>mRdzfer e/; fo|ky;] lsejh</t>
  </si>
  <si>
    <t>e/; fo|ky;] FkuqvkW</t>
  </si>
  <si>
    <t>SSS-134</t>
  </si>
  <si>
    <t>mRdzfer e/; fo|ky;] HkMdqfM;k</t>
  </si>
  <si>
    <t>e/; fo|ky;] nqxkZiqj</t>
  </si>
  <si>
    <t>SSS-135</t>
  </si>
  <si>
    <t xml:space="preserve">e/; fo|ky;] osyoS;k </t>
  </si>
  <si>
    <t>e/; fo|ky;] cjk&lt;hdyk</t>
  </si>
  <si>
    <t>e/; fo|ky;] esnuhiqj</t>
  </si>
  <si>
    <t>mRdzfer e/; fo|ky;] [kylkiqj</t>
  </si>
  <si>
    <t>SSS-136</t>
  </si>
  <si>
    <t>e/; fo|ky;] lsogh</t>
  </si>
  <si>
    <t>SSS-137</t>
  </si>
  <si>
    <t xml:space="preserve">e/; fo|ky;] Hknks[kjk </t>
  </si>
  <si>
    <t>SSS-138</t>
  </si>
  <si>
    <t>mRdzfer e/; fo|ky;] nouiqj</t>
  </si>
  <si>
    <t>e/; fo|ky;] nfjxkao</t>
  </si>
  <si>
    <t>e/; fo|ky;] xksVik</t>
  </si>
  <si>
    <t>SSS-139</t>
  </si>
  <si>
    <t>e/; fo|ky;] HkSlgha</t>
  </si>
  <si>
    <t>e/; fo|ky;] ukSxkbZ</t>
  </si>
  <si>
    <t xml:space="preserve">e/; fo|ky;] ifr;k&lt; </t>
  </si>
  <si>
    <t>SSS-140</t>
  </si>
  <si>
    <t>e/; fo|ky;] HkqMdqfM;k</t>
  </si>
  <si>
    <t xml:space="preserve">mRdzfer e/; fo|ky;] x.ks'kiqj </t>
  </si>
  <si>
    <t>SSS-141</t>
  </si>
  <si>
    <t>e/; fo|ky;] ef&lt;;kW</t>
  </si>
  <si>
    <t>SSS-142</t>
  </si>
  <si>
    <t>mRØfer e/; fo|ky;] HkoukFkiqj</t>
  </si>
  <si>
    <t>SSS-143</t>
  </si>
  <si>
    <t xml:space="preserve">mRdzfer e/; fo|ky;] lyS;k </t>
  </si>
  <si>
    <t>e/; fo|ky;] dkSik</t>
  </si>
  <si>
    <t>SSS-144</t>
  </si>
  <si>
    <t>cDlj</t>
  </si>
  <si>
    <t>e/; fo|ky;] fc&gt;kSjk</t>
  </si>
  <si>
    <t>e/; fo|ky;] cSjh</t>
  </si>
  <si>
    <t>SSS-145</t>
  </si>
  <si>
    <t>e/; fo|ky;] cksDlk</t>
  </si>
  <si>
    <t>e/; fo|ky;] tklks</t>
  </si>
  <si>
    <t>SSS-146</t>
  </si>
  <si>
    <t>g0m0 e/; fo|ky;] j?kqukFkiqj</t>
  </si>
  <si>
    <t>e/; fo|ky;] cjk&lt;+h</t>
  </si>
  <si>
    <t>SSS-147</t>
  </si>
  <si>
    <t>d0 e/; fo|ky;] nqYygiqj</t>
  </si>
  <si>
    <t>e/; fo|ky;] NksVdk flaguiqjk</t>
  </si>
  <si>
    <t>e/; fo|ky;] ,dkSuk</t>
  </si>
  <si>
    <t>SSS-148</t>
  </si>
  <si>
    <t>e/; fo|ky;] eaxjko</t>
  </si>
  <si>
    <t>SSS-149</t>
  </si>
  <si>
    <t>e/; fo|ky;] iouh</t>
  </si>
  <si>
    <t>e/; fo|ky;] lxjk</t>
  </si>
  <si>
    <t>e/; fo|ky;] pqUuh</t>
  </si>
  <si>
    <t>SSS-150</t>
  </si>
  <si>
    <t>e/; fo|ky;] Hknkj</t>
  </si>
  <si>
    <t>e/; fo|ky;] xksfoUniqj</t>
  </si>
  <si>
    <t>SSS-151</t>
  </si>
  <si>
    <t>dSewj</t>
  </si>
  <si>
    <t>mRØfer e/; fo|ky;] nknj</t>
  </si>
  <si>
    <t>e/; fo|ky;] Hkj[kj</t>
  </si>
  <si>
    <t>mRØfer e/; fo|ky;] vesB</t>
  </si>
  <si>
    <t>SSS-152</t>
  </si>
  <si>
    <t>e/; fo|ky;] Hksdkl</t>
  </si>
  <si>
    <t>SSS-153</t>
  </si>
  <si>
    <t>mRØfer e/; fo|ky;] dlsj</t>
  </si>
  <si>
    <t>mRØfer e/; fo|ky;] fla/kh</t>
  </si>
  <si>
    <t>SSS-154</t>
  </si>
  <si>
    <t>mRØfer e/; fo|ky;] xksjkj</t>
  </si>
  <si>
    <t>SSS-155</t>
  </si>
  <si>
    <t>e/; fo|ky;] Hkjkjh</t>
  </si>
  <si>
    <t>SSS-156</t>
  </si>
  <si>
    <t>e/; fo|ky;] c&lt;kSuk</t>
  </si>
  <si>
    <t>SSS-157</t>
  </si>
  <si>
    <t>mRØfer e/; fo|ky;] pQuk</t>
  </si>
  <si>
    <t>15 Months</t>
  </si>
  <si>
    <t>mRØfer e/; fo|ky;] U;w</t>
  </si>
  <si>
    <t>Total No. of Schools</t>
  </si>
  <si>
    <t xml:space="preserve">Advance Amount   (in Lac) </t>
  </si>
  <si>
    <t>Estimated Amount   (in Lac)</t>
  </si>
  <si>
    <t>Agency's Address &amp; Mobile No.</t>
  </si>
  <si>
    <t>SSS-254</t>
  </si>
  <si>
    <t>x;k</t>
  </si>
  <si>
    <t>e/; fo|ky;] oa'kh</t>
  </si>
  <si>
    <t>e/; fo|ky;] fojkt</t>
  </si>
  <si>
    <t>e/; fo|ky;] f&gt;dfV;kdyk</t>
  </si>
  <si>
    <t>e/; fo|ky;] olsrk</t>
  </si>
  <si>
    <t>SSS-255</t>
  </si>
  <si>
    <t>mnwZ e/; fo|ky;] oaMh</t>
  </si>
  <si>
    <t>SSS-256</t>
  </si>
  <si>
    <t>e/; fo|ky;] jkS'kuxat</t>
  </si>
  <si>
    <t>SSS-257</t>
  </si>
  <si>
    <t>e/; fo|ky;] yqVqvk</t>
  </si>
  <si>
    <t>e/; fo|ky;] eksus;k</t>
  </si>
  <si>
    <t>SSS-258</t>
  </si>
  <si>
    <t>e/; fo|ky;] fnofu;ka</t>
  </si>
  <si>
    <t>e/; fo|ky;] uokMhg</t>
  </si>
  <si>
    <t>SSS-259</t>
  </si>
  <si>
    <t>e/; fo|ky;] teM+h</t>
  </si>
  <si>
    <t>e/; fo|ky;] ijfj;k</t>
  </si>
  <si>
    <t>e/; fo|ky;] ekspkfje</t>
  </si>
  <si>
    <t>e/; fo|ky;] 'ksjokjk</t>
  </si>
  <si>
    <t>SSS-260</t>
  </si>
  <si>
    <t>e/; fo|ky;] fo'kquiqj</t>
  </si>
  <si>
    <t>SSS-261</t>
  </si>
  <si>
    <t>e/; fo|ky;] tsBqvkMkgk</t>
  </si>
  <si>
    <t>e/; fo|ky;] [kqMqvk</t>
  </si>
  <si>
    <t>SSS-262</t>
  </si>
  <si>
    <t>e/; fo|ky;] xsjs</t>
  </si>
  <si>
    <t>e/; fo|ky;] Hkksjs</t>
  </si>
  <si>
    <t>SSS-263</t>
  </si>
  <si>
    <t>e/; fo|ky;] lfj;k</t>
  </si>
  <si>
    <t>SSS-264</t>
  </si>
  <si>
    <t>e/; fo|ky;] mfpjek</t>
  </si>
  <si>
    <t>e/; fo|ky;] eksguiqj</t>
  </si>
  <si>
    <t>e/; fo|ky;] dpkSM+h</t>
  </si>
  <si>
    <t>SSS-265</t>
  </si>
  <si>
    <t xml:space="preserve">e/; fo|ky;] cjgk </t>
  </si>
  <si>
    <t>e/; fo|ky;] gsljk jkeiqj</t>
  </si>
  <si>
    <t>SSS-266</t>
  </si>
  <si>
    <t>e/; fo|ky;] lyS;kdyk</t>
  </si>
  <si>
    <t>SSS-267</t>
  </si>
  <si>
    <t>xzke&amp;dsokyh] Fkkuk laŒ&amp;197</t>
  </si>
  <si>
    <t>e/; fo|ky;] dksjeka</t>
  </si>
  <si>
    <t>xzke&amp;/kqosZ Fkkuk laŒ&amp;177</t>
  </si>
  <si>
    <t>SSS-268</t>
  </si>
  <si>
    <t>e/; fo|ky;] ';kedyk</t>
  </si>
  <si>
    <t>e/; fo|ky;] fuek cq)kSy</t>
  </si>
  <si>
    <t>SSS-269</t>
  </si>
  <si>
    <t>e/; fo|ky;] cych?kk</t>
  </si>
  <si>
    <t>SSS-270</t>
  </si>
  <si>
    <t>e/; fo|ky;] ukSokx&lt;+</t>
  </si>
  <si>
    <t>e/; fo|ky;] HksVkSjk</t>
  </si>
  <si>
    <t>SSS-271</t>
  </si>
  <si>
    <t>e/; fo|ky;] 'ksjiqj</t>
  </si>
  <si>
    <t>e/; fo|ky;] ukSfMgk</t>
  </si>
  <si>
    <t xml:space="preserve">e/; fo|ky;] fojfgek </t>
  </si>
  <si>
    <t>e/; fo|ky;] dkt</t>
  </si>
  <si>
    <t>SSS-272</t>
  </si>
  <si>
    <t>uoknk</t>
  </si>
  <si>
    <t>mRØfer e/; fo|ky;] iokbZ</t>
  </si>
  <si>
    <t>mRØfer e/; fo|ky;] vdfj</t>
  </si>
  <si>
    <t>SSS-273</t>
  </si>
  <si>
    <t>mRØfer e/; fo|ky;] ,dukj</t>
  </si>
  <si>
    <t>SSS-274</t>
  </si>
  <si>
    <t>mRØfer e/; fo|ky;] dksyfMgk</t>
  </si>
  <si>
    <t>e/; fo|ky;] [kuiqjk</t>
  </si>
  <si>
    <t>e/; fo|ky;] vdEck</t>
  </si>
  <si>
    <t>SSS-275</t>
  </si>
  <si>
    <t>e/; fo|ky;] ds'kkSjh</t>
  </si>
  <si>
    <t>SSS-276</t>
  </si>
  <si>
    <t>e/; fo|ky;] dqat</t>
  </si>
  <si>
    <t>SSS-277</t>
  </si>
  <si>
    <t>mRØfer e/; fo|ky;] /kkeqpd</t>
  </si>
  <si>
    <t>e/; fo|ky;] pijk</t>
  </si>
  <si>
    <t>SSS-278</t>
  </si>
  <si>
    <t>e/; fo|ky;] Fksjk</t>
  </si>
  <si>
    <t>SSS-279</t>
  </si>
  <si>
    <t>mRØfer e/; fo|ky;] cjcŸkk</t>
  </si>
  <si>
    <t>mRØfer e/; fo|ky;] nkbZfcxgk</t>
  </si>
  <si>
    <t>SSS-280</t>
  </si>
  <si>
    <t>mRØfer e/; fo|ky;] ifN;k Mhg</t>
  </si>
  <si>
    <t>SSS-281</t>
  </si>
  <si>
    <t>mRØfer e/; fo|ky;] Qjgk</t>
  </si>
  <si>
    <t>mRØfer e/; fo|ky;] rsyHknzks</t>
  </si>
  <si>
    <t>e/; fo|ky;] Hkusy</t>
  </si>
  <si>
    <t>mRØfer e/; fo|ky;] Qqyek</t>
  </si>
  <si>
    <t>mRØfer e/; fo|ky;] ifl;k</t>
  </si>
  <si>
    <t>SSS-282</t>
  </si>
  <si>
    <t>mRØfer e/; fo|ky;] rsrfj;k</t>
  </si>
  <si>
    <t>e/; fo|ky;] cq/kokM+k</t>
  </si>
  <si>
    <t>SSS-283</t>
  </si>
  <si>
    <t>vjoy</t>
  </si>
  <si>
    <t>e/; fo|ky;] [ktqjh</t>
  </si>
  <si>
    <t>e/; fo|ky;] v/kkjpd</t>
  </si>
  <si>
    <t>SSS-284</t>
  </si>
  <si>
    <t>e/; fo|ky; mljh</t>
  </si>
  <si>
    <t>e/; fo|ky; ofynkn</t>
  </si>
  <si>
    <t>SSS-285</t>
  </si>
  <si>
    <t>mRØfer e/; fo|ky;] dSFkksyksnhiqj</t>
  </si>
  <si>
    <t>SSS-286</t>
  </si>
  <si>
    <t>e/; fo|ky;] iksfUny</t>
  </si>
  <si>
    <t>SSS-287</t>
  </si>
  <si>
    <t>e/; fo|ky; jkeiqj pkSje</t>
  </si>
  <si>
    <t>SSS-288</t>
  </si>
  <si>
    <t>vkSjaxkckn</t>
  </si>
  <si>
    <t>e/; fo|ky;] dnks[kjh</t>
  </si>
  <si>
    <t>e/; fo|ky;] fiBuqvk</t>
  </si>
  <si>
    <t>SSS-289</t>
  </si>
  <si>
    <t>e/; fo|ky;] pkS[kMk</t>
  </si>
  <si>
    <t>e/; fo|ky;] fd'kquiqj</t>
  </si>
  <si>
    <t>e/; fo|ky;] cStkfcxgk</t>
  </si>
  <si>
    <t>e/; fo|ky;] cSjko</t>
  </si>
  <si>
    <t>e/; fo|ky;] ?ksmjk</t>
  </si>
  <si>
    <t>e/; fo|ky;] iksyk xksjMhgk</t>
  </si>
  <si>
    <t>e/; fo|ky;] ihijk cxkgh</t>
  </si>
  <si>
    <t>SSS-290</t>
  </si>
  <si>
    <t>e/; fo|ky;] ljkod</t>
  </si>
  <si>
    <t>e/; fo|ky;] i[kukSj</t>
  </si>
  <si>
    <t>SSS-291</t>
  </si>
  <si>
    <t>e/; fo|ky;] ukjk;.kiqj</t>
  </si>
  <si>
    <t>SSS-292</t>
  </si>
  <si>
    <t>e/; fo|ky;] cjaMk jkeiqj</t>
  </si>
  <si>
    <t>e/; fo|ky;] dVS;k</t>
  </si>
  <si>
    <t>e/; fo|ky;] csyk</t>
  </si>
  <si>
    <t>SSS-293</t>
  </si>
  <si>
    <t>e/; fo|ky;] jkeuxj</t>
  </si>
  <si>
    <t>e/; fo|ky;] e&gt;hvko</t>
  </si>
  <si>
    <t>e/; fo|ky;] dadsj</t>
  </si>
  <si>
    <t>e/; fo|ky;] csykbZ</t>
  </si>
  <si>
    <t>SSS-294</t>
  </si>
  <si>
    <t>e/; fo|ky;] cHkUMh</t>
  </si>
  <si>
    <t>SSS-295</t>
  </si>
  <si>
    <t>e/; fo|ky;] ?kkVks</t>
  </si>
  <si>
    <t>e/; fo|ky;] 'ks[kiqjk</t>
  </si>
  <si>
    <t>SSS-296</t>
  </si>
  <si>
    <t>e/; fo|ky;] rqjrk</t>
  </si>
  <si>
    <t>SSS-297</t>
  </si>
  <si>
    <t>tgkukckn</t>
  </si>
  <si>
    <t>mRØfer e/; fo|ky;] nso/kjk</t>
  </si>
  <si>
    <t>mRØfer e/; fo|ky;] mÙkjlsjFkq</t>
  </si>
  <si>
    <t>SSS-298</t>
  </si>
  <si>
    <t>mRØfer e/; fo|ky;] mnwZ eykBh</t>
  </si>
  <si>
    <t>SSS-299</t>
  </si>
  <si>
    <t>e/; fo|ky;] oSuk</t>
  </si>
  <si>
    <t>SSS-300</t>
  </si>
  <si>
    <t>e/; fo|ky;] dsmj</t>
  </si>
  <si>
    <t>SSS-301</t>
  </si>
  <si>
    <t>e/; fo|ky;] ?kstu</t>
  </si>
  <si>
    <t>mRØfer e/; fo|ky;] iaMkSy</t>
  </si>
  <si>
    <t>mRØfer e/; fo|ky;] tgk¡xhjiqj</t>
  </si>
  <si>
    <t>mRØfer e/; fo|ky;] c&lt;srk</t>
  </si>
  <si>
    <t>SSS-302</t>
  </si>
  <si>
    <t>mRØfer e/; fo|ky;] /kqfj;k</t>
  </si>
  <si>
    <t>SSS-230</t>
  </si>
  <si>
    <t>Hkkxyiqj</t>
  </si>
  <si>
    <t>e/; fo|ky;] vykyiqj</t>
  </si>
  <si>
    <t>e/; fo|ky;] cxMh</t>
  </si>
  <si>
    <t>SSS-231</t>
  </si>
  <si>
    <t>e/; fo|ky;] eksrh Vksyk</t>
  </si>
  <si>
    <t>SSS-232</t>
  </si>
  <si>
    <t>e/; fo|ky;] dVksfj;k</t>
  </si>
  <si>
    <t>SSS-233</t>
  </si>
  <si>
    <t>e/; fo|ky;] vkSfy;kokn</t>
  </si>
  <si>
    <t>SSS-234</t>
  </si>
  <si>
    <t>e/; fo|ky;] clariqj</t>
  </si>
  <si>
    <t>e/; fo|ky;] nmok</t>
  </si>
  <si>
    <t>e/; fo|ky;] Kkuorh Viqvk</t>
  </si>
  <si>
    <t>e/; fo|ky;] ij'kqjkeiqj</t>
  </si>
  <si>
    <t>SSS-235</t>
  </si>
  <si>
    <t>e/; fo|ky;] Hkokuhiqj Vksyk</t>
  </si>
  <si>
    <t>e/; fo|ky;] cfu;k</t>
  </si>
  <si>
    <t>SSS-236</t>
  </si>
  <si>
    <t>e/; fo|ky;] oklqnsoiqj</t>
  </si>
  <si>
    <t>e/; fo|ky;] iap:[kh</t>
  </si>
  <si>
    <t>e/; fo|ky;] HkaMkjou</t>
  </si>
  <si>
    <t>SSS-237</t>
  </si>
  <si>
    <t>e/; fo|ky;] cStukFkiqj</t>
  </si>
  <si>
    <t>SSS-238</t>
  </si>
  <si>
    <t>e/; fo|ky;] rsykaS/kk</t>
  </si>
  <si>
    <t>SSS-239</t>
  </si>
  <si>
    <t>e/; fo|ky;] fo'kuiqj</t>
  </si>
  <si>
    <t>SSS-240</t>
  </si>
  <si>
    <t>e/; fo|ky;] jk;iqj</t>
  </si>
  <si>
    <t xml:space="preserve">e/; fo|ky;] Hkokuhiqj </t>
  </si>
  <si>
    <t>dU;k e/; fo|ky;] eFkqjkiqj</t>
  </si>
  <si>
    <t>SSS-241</t>
  </si>
  <si>
    <t>e/; fo|ky;] txriqj</t>
  </si>
  <si>
    <t>e/; fo|ky;] [kSjiqj</t>
  </si>
  <si>
    <t>SSS-242</t>
  </si>
  <si>
    <t>e/; fo|ky;] edUniqj</t>
  </si>
  <si>
    <t>SSS-243</t>
  </si>
  <si>
    <t>e/; fo|ky;] ipxfN;k</t>
  </si>
  <si>
    <t>e/; fo|ky;] fMegk</t>
  </si>
  <si>
    <t>SSS-244</t>
  </si>
  <si>
    <t>e/; fo|ky;] fo'kuiqj ftPNksa</t>
  </si>
  <si>
    <t>e/; fo|ky;] lksuwMhg</t>
  </si>
  <si>
    <t>e/; fo|ky;] xaxkdjgfj;k</t>
  </si>
  <si>
    <t>e/; fo|ky;] eqDrkiqj</t>
  </si>
  <si>
    <t>e/; fo|ky;] dk'khy</t>
  </si>
  <si>
    <t>SSS-245</t>
  </si>
  <si>
    <t>e/; fo|ky;] vLlh edSrk</t>
  </si>
  <si>
    <t>e/; fo|ky;] pUnkMhg</t>
  </si>
  <si>
    <t>e/; fo|ky;] eFkqjkiqj</t>
  </si>
  <si>
    <t>SSS-246</t>
  </si>
  <si>
    <t>ckadk</t>
  </si>
  <si>
    <t>izksŒ e/; fo|ky;] vejiqj</t>
  </si>
  <si>
    <t>SSS-247</t>
  </si>
  <si>
    <t>izksŒ e/; fo|ky;] egqvk</t>
  </si>
  <si>
    <t>SSS-248</t>
  </si>
  <si>
    <t>izksŒ e/; fo|ky;] cHkuxkek</t>
  </si>
  <si>
    <t>izksŒ e/; fo|ky;] &gt;ifu;ka</t>
  </si>
  <si>
    <t>SSS-249</t>
  </si>
  <si>
    <t>e/; fo|ky;] Jhuxj</t>
  </si>
  <si>
    <t>SSS-250</t>
  </si>
  <si>
    <t>e/; fo|ky;] bukjkoj.k</t>
  </si>
  <si>
    <t>izksŒ e/; fo|ky;] Nkrkdq:e</t>
  </si>
  <si>
    <t>SSS-251</t>
  </si>
  <si>
    <t>izksŒ e/; fo|ky;] vyhiqj /kfu;ka</t>
  </si>
  <si>
    <t>e/; fo|ky;] y'kdjh</t>
  </si>
  <si>
    <t>SSS-252</t>
  </si>
  <si>
    <t>e/; fo|ky;] dksfM+;k bukjkoj.k</t>
  </si>
  <si>
    <t>izksŒ e/; fo|ky;] /kkok dU;k</t>
  </si>
  <si>
    <t>izksŒ e/; fo|ky;] lkniqj</t>
  </si>
  <si>
    <t>e/; fo|ky;] /kudqfM+;k</t>
  </si>
  <si>
    <t>SSS-253</t>
  </si>
  <si>
    <t>izksŒ e/; fo|ky;] eSuek</t>
  </si>
  <si>
    <t>SSS-158</t>
  </si>
  <si>
    <t>eqaxsj</t>
  </si>
  <si>
    <t>e/; fo|ky;] lenk gfFk;k</t>
  </si>
  <si>
    <t>e/; fo|ky;] yMqbZ</t>
  </si>
  <si>
    <t>e/; fo|ky;] dUnuh</t>
  </si>
  <si>
    <t>e/; fo|ky;] vxzg.k</t>
  </si>
  <si>
    <t>SSS-159</t>
  </si>
  <si>
    <t>e/; fo|ky;] pUnfu;ka</t>
  </si>
  <si>
    <t>SSS-160</t>
  </si>
  <si>
    <t>e/; fo|ky;] fcgek</t>
  </si>
  <si>
    <t>e/; fo|ky;] jkeiqj</t>
  </si>
  <si>
    <t>e/; fo|ky;] [kqfV;k</t>
  </si>
  <si>
    <t>SSS-161</t>
  </si>
  <si>
    <t>e/; fo|ky;] ckspkgh</t>
  </si>
  <si>
    <t>SSS-162</t>
  </si>
  <si>
    <t>e/; fo|ky;] eklqexat</t>
  </si>
  <si>
    <t>SSS-163</t>
  </si>
  <si>
    <t>e/; fo|ky;] Hkquk</t>
  </si>
  <si>
    <t>e/; fo|ky;] /kkSjh</t>
  </si>
  <si>
    <t>SSS-164</t>
  </si>
  <si>
    <t>'ks[kiqjk</t>
  </si>
  <si>
    <t>mRØfer e/; fo|ky;] djdh</t>
  </si>
  <si>
    <t>mRØfer e/; fo|ky;] csyNh</t>
  </si>
  <si>
    <t>mRØfer e/; fo|ky;] o:.kk</t>
  </si>
  <si>
    <t>SSS-165</t>
  </si>
  <si>
    <t>e/; fo|ky;] Nfr;kjk</t>
  </si>
  <si>
    <t>SSS-166</t>
  </si>
  <si>
    <t>e/; fo|ky;] cSfj;k ch?kk</t>
  </si>
  <si>
    <t>SSS-167</t>
  </si>
  <si>
    <t>osxwljk;</t>
  </si>
  <si>
    <t>mRØfer e/; fo|ky;] elqjkt</t>
  </si>
  <si>
    <t>mRØfer e/; fo|ky;] eq'kgjh</t>
  </si>
  <si>
    <t>SSS-168</t>
  </si>
  <si>
    <t>csxwljk;</t>
  </si>
  <si>
    <t>e/; fo|ky;] c[kjh</t>
  </si>
  <si>
    <t>e/; fo|ky;] pDdjehM] unSy</t>
  </si>
  <si>
    <t>SSS-169</t>
  </si>
  <si>
    <t>e/; fo|ky;] fetkZiqj pkWn</t>
  </si>
  <si>
    <t>e/; fo|ky;] Hkouxkek</t>
  </si>
  <si>
    <t>mRØfer e/; fo|ky;] pdh;k iquokZl</t>
  </si>
  <si>
    <t>mRØfer e/; fo|ky;] vlqjkjh</t>
  </si>
  <si>
    <t>e/; fo|ky;] ds'kos</t>
  </si>
  <si>
    <t>SSS-170</t>
  </si>
  <si>
    <t>e/; fo|ky;] iijkSj</t>
  </si>
  <si>
    <t>SSS-171</t>
  </si>
  <si>
    <t>mRØfer e/; fo|ky;] dqlekSr</t>
  </si>
  <si>
    <t>SSS-172</t>
  </si>
  <si>
    <t>e/; fo|ky;] nfj;kiqj</t>
  </si>
  <si>
    <t>e/; fo|ky;] xksnjxkek</t>
  </si>
  <si>
    <t>SSS-173</t>
  </si>
  <si>
    <t>e/; fo|ky;] rktiqj</t>
  </si>
  <si>
    <t>SSS-174</t>
  </si>
  <si>
    <t>e/; fo|ky;] lkniqj</t>
  </si>
  <si>
    <t>e/; fo|ky;] jgqvk</t>
  </si>
  <si>
    <t>e/; fo|ky;] jlyiqj</t>
  </si>
  <si>
    <t>e/; fo|ky;] nhgk</t>
  </si>
  <si>
    <t>e/; fo|ky;] j?kqukFkiqj</t>
  </si>
  <si>
    <t>SSS-175</t>
  </si>
  <si>
    <t>mRØfer e/; fo|ky;] u;k Vksyk] dY;k.kiqj</t>
  </si>
  <si>
    <t>e/; fo|ky;] jktksiqj</t>
  </si>
  <si>
    <t>e/; fo|ky;] fllkSuh</t>
  </si>
  <si>
    <t>SSS-176</t>
  </si>
  <si>
    <t>e/; fo|ky;] vdkgk jkeiqj</t>
  </si>
  <si>
    <t>mRØfer e/; fo|ky;] vks&gt;k Vksy</t>
  </si>
  <si>
    <t>e/; fo|ky;] fi&lt;+kSyh</t>
  </si>
  <si>
    <t>SSS-177</t>
  </si>
  <si>
    <t>mRØfer e/; fo|ky;] pdeqt¶Qj</t>
  </si>
  <si>
    <t>dU;k e/; fo|ky;] igljk</t>
  </si>
  <si>
    <t>SSS-178</t>
  </si>
  <si>
    <t>e/; fo|ky;] eNjkgk] jtkSj</t>
  </si>
  <si>
    <t>mRØfer e/; fo|ky;] dksfj;ek</t>
  </si>
  <si>
    <t>mRØfer e/; fo|ky;] çk.kiqj fgUnh</t>
  </si>
  <si>
    <t>SSS-179</t>
  </si>
  <si>
    <t>y[khljk;</t>
  </si>
  <si>
    <t>e/; fo|ky;] izrkiiqj</t>
  </si>
  <si>
    <t>mRØfer e/; fo|ky;] y{ehiqj] lgtkniqj</t>
  </si>
  <si>
    <t>SSS-180</t>
  </si>
  <si>
    <t>e/; fo|ky;] ?kks?kh cfj;kjiqj</t>
  </si>
  <si>
    <t>e/; fo|ky;] uodkMhg mjSu</t>
  </si>
  <si>
    <t>e/; fo|ky;] dtjk</t>
  </si>
  <si>
    <t>SSS-181</t>
  </si>
  <si>
    <t>mRØfer e/; fo|ky;] fr;kpd</t>
  </si>
  <si>
    <t>e/; fo|ky;] Hkkanj</t>
  </si>
  <si>
    <t>SSS-182</t>
  </si>
  <si>
    <t>e/; fo|ky;] cUuw cxhpk</t>
  </si>
  <si>
    <t>mRØfer e/; fo|ky;] clqvkpd</t>
  </si>
  <si>
    <t>SSS-183</t>
  </si>
  <si>
    <t>mRØfer e/; fo|ky;] [kxkSj</t>
  </si>
  <si>
    <t>SSS-184</t>
  </si>
  <si>
    <t>teqbZ</t>
  </si>
  <si>
    <t>e/; fo|ky;] :ikosy</t>
  </si>
  <si>
    <t>e/; fo|ky;] /kjeiqj</t>
  </si>
  <si>
    <t>mRØfer e/; fo|ky;] fVfg;kfnukjh</t>
  </si>
  <si>
    <t>e/; fo|ky;] dSM+kdknks</t>
  </si>
  <si>
    <t>SSS-185</t>
  </si>
  <si>
    <t>e/; fo|ky;] iSjxkgk</t>
  </si>
  <si>
    <t>mRØfer e/; fo|ky;] lqUnjh VkaM</t>
  </si>
  <si>
    <t>e/; fo|ky;] ps;u</t>
  </si>
  <si>
    <t>SSS-186</t>
  </si>
  <si>
    <t>e/; fo|ky;] yk[ks;</t>
  </si>
  <si>
    <t>e/; fo|ky;] iaps'ojh</t>
  </si>
  <si>
    <t>SSS-187</t>
  </si>
  <si>
    <t>e/; fo|ky;] lcych?kk</t>
  </si>
  <si>
    <t>e/; fo|ky;]uodkMhg</t>
  </si>
  <si>
    <t>SSS-188</t>
  </si>
  <si>
    <t>e/; fo|ky;] /keukMhg</t>
  </si>
  <si>
    <t>e/; fo|ky;] flejk</t>
  </si>
  <si>
    <t>e/; fo|ky;] njok</t>
  </si>
  <si>
    <t>e/; fo|ky;] ejgh clcqfV;k</t>
  </si>
  <si>
    <t>e/; fo|ky;] ikaMsMhg</t>
  </si>
  <si>
    <t>e/; fo|ky;] Bk&lt;+h</t>
  </si>
  <si>
    <t>e/; fo|ky;] ek/kksiqj</t>
  </si>
  <si>
    <t>e/; fo|ky;] flefj;k</t>
  </si>
  <si>
    <t>SSS-189</t>
  </si>
  <si>
    <t>SSS-190</t>
  </si>
  <si>
    <t>mRØfer e/; fo|ky;] flaf?k;k</t>
  </si>
  <si>
    <t>SSS-191</t>
  </si>
  <si>
    <t>[kxfM+;k</t>
  </si>
  <si>
    <t>e/; fo|ky;] cksfcy Qqyofj;k</t>
  </si>
  <si>
    <t>e/; fo|ky;] ekyh</t>
  </si>
  <si>
    <t>e/; fo|ky;] ldjksgj</t>
  </si>
  <si>
    <t>e/; fo|ky;] ipkSr</t>
  </si>
  <si>
    <t>SSS-192</t>
  </si>
  <si>
    <t>e/; fo|ky;] veuh</t>
  </si>
  <si>
    <t>SSS-193</t>
  </si>
  <si>
    <t>e/; fo|ky;] jksfg;kj</t>
  </si>
  <si>
    <t>SSS-303</t>
  </si>
  <si>
    <t>lgjlk</t>
  </si>
  <si>
    <t>e/; fo|ky;] ikjlcUuh</t>
  </si>
  <si>
    <t>SSS-304</t>
  </si>
  <si>
    <t>e/; fo|ky;] lqfyaUnkckn</t>
  </si>
  <si>
    <t>SSS-305</t>
  </si>
  <si>
    <t>e/; fo|ky;] dUnkgk</t>
  </si>
  <si>
    <t>e/; fo|ky;] Fkuokj</t>
  </si>
  <si>
    <t>e/; fo|ky;] rsygj</t>
  </si>
  <si>
    <t>e/; fo|ky;] eaxjkSuh</t>
  </si>
  <si>
    <t>SSS-306</t>
  </si>
  <si>
    <t>e/; fo|ky;] osyokjk</t>
  </si>
  <si>
    <t>SSS-307</t>
  </si>
  <si>
    <t>e/; fo|ky;] dFkMqej</t>
  </si>
  <si>
    <t>SSS-308</t>
  </si>
  <si>
    <t>e/; fo|ky;] fd'kuiqj</t>
  </si>
  <si>
    <t>SSS-309</t>
  </si>
  <si>
    <t>e/; fo|ky;] xksnjke</t>
  </si>
  <si>
    <t>e/; fo|ky;] dksik</t>
  </si>
  <si>
    <t>e/; fo|ky;] [ktqjkgk</t>
  </si>
  <si>
    <t>e/; fo|ky;] vkjlh</t>
  </si>
  <si>
    <t>SSS-310</t>
  </si>
  <si>
    <t>e/; fo|ky;] fcgjk</t>
  </si>
  <si>
    <t>SSS-311</t>
  </si>
  <si>
    <t>e/; fo|ky;] vyuh</t>
  </si>
  <si>
    <t>e/; fo|ky;] [kkspjnsok</t>
  </si>
  <si>
    <t>SSS-312</t>
  </si>
  <si>
    <t>dU;k e/; fo|ky;] dkfleiqj</t>
  </si>
  <si>
    <t>SSS-313</t>
  </si>
  <si>
    <t>lqikSy</t>
  </si>
  <si>
    <t>e/; fo|ky; cuSyhiÍh</t>
  </si>
  <si>
    <t>e/; fo|ky;] lenk</t>
  </si>
  <si>
    <t>e/; fo|ky;] fueZyh</t>
  </si>
  <si>
    <t>e/; fo|ky; &lt;k&lt;k</t>
  </si>
  <si>
    <t>e/; fo|ky; gn;uxj</t>
  </si>
  <si>
    <t>e/; fo|ky; iVsjok</t>
  </si>
  <si>
    <t>e/; fo|ky;] ijlk mnwZ</t>
  </si>
  <si>
    <t>e/; fo|ky;] fo'kuiqj pkS/kjh</t>
  </si>
  <si>
    <t>SSS-314</t>
  </si>
  <si>
    <t>e/; fo|ky;] Vsdquk</t>
  </si>
  <si>
    <t>SSS-315</t>
  </si>
  <si>
    <t>e/; fo|ky;] xksugk</t>
  </si>
  <si>
    <t>e/; fo|ky; ijlkgh gkV</t>
  </si>
  <si>
    <t>e/; fo|ky;] ik.Ms;iÍh</t>
  </si>
  <si>
    <t>e/; fo|ky;] fejtkok</t>
  </si>
  <si>
    <t>e/; fo|ky;] ekSu</t>
  </si>
  <si>
    <t>SSS-316</t>
  </si>
  <si>
    <t>e/; fo|ky;] deyngk</t>
  </si>
  <si>
    <t>SSS-317</t>
  </si>
  <si>
    <t>e/; fo|ky;] clqyh</t>
  </si>
  <si>
    <t>SSS-318</t>
  </si>
  <si>
    <t>e/; fo|ky;] jkeiqjdyk</t>
  </si>
  <si>
    <t>e/; fo|ky; dkfj;kiÍh nsohiqj</t>
  </si>
  <si>
    <t>e/; fo|ky; gqykl</t>
  </si>
  <si>
    <t>e/; fo|ky; ckSjkgk] fgUnh</t>
  </si>
  <si>
    <t>e/; fo|ky;] eksfriqj</t>
  </si>
  <si>
    <t>jkeukFk e/; fo|ky;] xkSliqj</t>
  </si>
  <si>
    <t>SSS-319</t>
  </si>
  <si>
    <t>e/; fo|ky;] fiijk[kqnZ</t>
  </si>
  <si>
    <t>e/; fo|ky;] &gt;Yyk Mqejh</t>
  </si>
  <si>
    <t>SSS-320</t>
  </si>
  <si>
    <t>e/; fo|ky;] ykyxat</t>
  </si>
  <si>
    <t>SSS-321</t>
  </si>
  <si>
    <t>e/; fo|ky;] cSjks</t>
  </si>
  <si>
    <t>dU;k e/; fo|ky;] ckM+k</t>
  </si>
  <si>
    <t>eqjyh euksgj e/; fo|ky; cjSy</t>
  </si>
  <si>
    <t>SSS-322</t>
  </si>
  <si>
    <t>e/; fo|ky;] jrulkj</t>
  </si>
  <si>
    <t>e/; fo|ky;] dVgh</t>
  </si>
  <si>
    <t>e/; fo|ky;] fxfj/kjiÍh</t>
  </si>
  <si>
    <t>e/; fo|ky;] egnhiqj</t>
  </si>
  <si>
    <t>e/; fo|ky;] 'ks[kVksyk y{ehfu;ka</t>
  </si>
  <si>
    <t>SSS-323</t>
  </si>
  <si>
    <t>e/ksiqjk</t>
  </si>
  <si>
    <t>e/; fo|ky;] csykjh</t>
  </si>
  <si>
    <t>e/; fo|ky;] j?kqfu;k</t>
  </si>
  <si>
    <t>e/; fo|ky; jhrk</t>
  </si>
  <si>
    <t>mRØfer e/; fo|ky;] [kWwVgk jtsS</t>
  </si>
  <si>
    <t>mRØfer e/; fo|ky;] bljk;u xksB</t>
  </si>
  <si>
    <t>mRØfer e/; fo|ky;] lqUnjuxj ¼v0tk0½</t>
  </si>
  <si>
    <t>SSS-324</t>
  </si>
  <si>
    <t>e/; fo|ky; frudksuek</t>
  </si>
  <si>
    <t>mRØfe.r e/; fo|ky;] jtuh fefYyd</t>
  </si>
  <si>
    <t>SSS-325</t>
  </si>
  <si>
    <t>e/; fo|ky;] jruiÍh] Hksykgh</t>
  </si>
  <si>
    <t>e/; fo|ky;] thrkiqj</t>
  </si>
  <si>
    <t>e/; fo|ky;] fnX?kh</t>
  </si>
  <si>
    <t>SSS-326</t>
  </si>
  <si>
    <t>e/; fo|ky;] dBkSfr;k</t>
  </si>
  <si>
    <t>e/; fo|ky;] y{ehiqj</t>
  </si>
  <si>
    <t>mRØfer e/; fo|ky;] jkexat</t>
  </si>
  <si>
    <t>SSS-327</t>
  </si>
  <si>
    <t>e/; fo|ky;] rjgk MaMkjh</t>
  </si>
  <si>
    <t>e/; fo|ky;] lcSyk</t>
  </si>
  <si>
    <t>mRØfer e/; fo|ky;] ekuiqj</t>
  </si>
  <si>
    <t>e/; fo|ky;] iVksjh</t>
  </si>
  <si>
    <t>SSS-328</t>
  </si>
  <si>
    <t>dchj xaxk e/; fo|ky;] chM+hj.kiky</t>
  </si>
  <si>
    <t>e/; fo|ky;] eatkSjk</t>
  </si>
  <si>
    <t>SSS-329</t>
  </si>
  <si>
    <t>e/; fo|ky;] fo"kiÍh</t>
  </si>
  <si>
    <t>e/; fo|ky;] gfjgjiqj ctjkgk</t>
  </si>
  <si>
    <t>e/; fo|ky;] difl;k</t>
  </si>
  <si>
    <t>SSS-330</t>
  </si>
  <si>
    <t>e/; fo|ky;] 'kkgiqj</t>
  </si>
  <si>
    <t>e/; fo|ky;] VsekHksyk</t>
  </si>
  <si>
    <t>e/; fo|ky;] [kks[klh ckM+k] jkexat</t>
  </si>
  <si>
    <t>SSS-74</t>
  </si>
  <si>
    <t>iwf.kZ;k¡</t>
  </si>
  <si>
    <t>e/; fo|ky;] xfgyLFkku</t>
  </si>
  <si>
    <t>e/; fo|ky;] fpduh iVjkgk</t>
  </si>
  <si>
    <t>e/; fo|ky;] xqykcVksy eYyMhgk</t>
  </si>
  <si>
    <t>e/; fo|ky;] Hkrlkjk</t>
  </si>
  <si>
    <t>e/; fo|ky;] lq[klsuk</t>
  </si>
  <si>
    <t>e/; fo|ky;] fuifu;k¡</t>
  </si>
  <si>
    <t>e/; fo|ky;] lglkSy</t>
  </si>
  <si>
    <t>SSS-75</t>
  </si>
  <si>
    <t>e/; fo|ky;] xaxSyh</t>
  </si>
  <si>
    <t>e/; fo|ky;] ft;uxaat e/;</t>
  </si>
  <si>
    <t>e/; fo|ky;] dk&gt;h</t>
  </si>
  <si>
    <t>e/; fo|ky;] gfjiqjeknh</t>
  </si>
  <si>
    <t>e/; fo|ky;] nsoksÙkj</t>
  </si>
  <si>
    <t>e/; fo|ky;] cksjkgh</t>
  </si>
  <si>
    <t>e/; fo|ky;] jkeiqj fryd iwoZ</t>
  </si>
  <si>
    <t>SSS-76</t>
  </si>
  <si>
    <t>SSS-77</t>
  </si>
  <si>
    <t>vkŒ e/; fo|ky;] glSyh [kqWÎh</t>
  </si>
  <si>
    <t>SSS-78</t>
  </si>
  <si>
    <t>vjfj;k</t>
  </si>
  <si>
    <t>mRØfer e/; fo|ky;] fcduh</t>
  </si>
  <si>
    <t>mRØfer e/; fo|ky;] gksfj;k</t>
  </si>
  <si>
    <t>SSS-79</t>
  </si>
  <si>
    <t>e/; fo|ky;] Msfu;k</t>
  </si>
  <si>
    <t>SSS-80</t>
  </si>
  <si>
    <t>mRØfer e/; fo|ky;] fljfl;k dyk</t>
  </si>
  <si>
    <t>SSS-81</t>
  </si>
  <si>
    <t>e/; fo|ky;] neZxat</t>
  </si>
  <si>
    <t>e/; fo|ky; Qqyljk</t>
  </si>
  <si>
    <t>e/; fo|ky;] Mkyk</t>
  </si>
  <si>
    <t>SSS-82</t>
  </si>
  <si>
    <t>e/; fo|ky;] ykyiqj egqvk</t>
  </si>
  <si>
    <t>e/; fo|ky;] cM+gkjk</t>
  </si>
  <si>
    <t>dU;k e/; fo|ky;] iksfB;k</t>
  </si>
  <si>
    <t>SSS-84</t>
  </si>
  <si>
    <t>e/; fo|ky;] ekStgk</t>
  </si>
  <si>
    <t>e/; fo|ky;] e/kqyrk</t>
  </si>
  <si>
    <t>SSS-85</t>
  </si>
  <si>
    <t>mRØfer e/; fo|ky; xkSfj;k</t>
  </si>
  <si>
    <t>e/; fo|ky;] ijokgk gfjtu</t>
  </si>
  <si>
    <t>e/; fo|ky;] clxM+k jkeiqj</t>
  </si>
  <si>
    <t>e/; fo|ky;] ckjk</t>
  </si>
  <si>
    <t>e/; fo|ky;] HkkxijHkkgk</t>
  </si>
  <si>
    <t>SSS-86</t>
  </si>
  <si>
    <t>e/; fo|ky;] nkseksguk 2</t>
  </si>
  <si>
    <t>SSS-87</t>
  </si>
  <si>
    <t>e/; fo|ky;] lkgscxat</t>
  </si>
  <si>
    <t xml:space="preserve">e/; fo|ky;] MqejcUuk </t>
  </si>
  <si>
    <t>e/; fo|ky;] x&lt;+xkek</t>
  </si>
  <si>
    <t>e/; fo|ky;] Hkokuhiqj</t>
  </si>
  <si>
    <t>SSS-88</t>
  </si>
  <si>
    <t>e/; fo|ky;] csyokr</t>
  </si>
  <si>
    <t>e/; fo|ky;] dqfl;kjxkao</t>
  </si>
  <si>
    <t>mRØfer e/; fo|ky;] frjgqrfcêk</t>
  </si>
  <si>
    <t>SSS-89</t>
  </si>
  <si>
    <t>dfVgkj</t>
  </si>
  <si>
    <t>e/; fo|ky;] Nksgkj</t>
  </si>
  <si>
    <t>e/; fo|ky;] eygfj;k</t>
  </si>
  <si>
    <t>SSS-90</t>
  </si>
  <si>
    <t>e/; fo|ky;] dVfj;k</t>
  </si>
  <si>
    <t>e/; fo|ky;] tjykgh</t>
  </si>
  <si>
    <t>SSS-91</t>
  </si>
  <si>
    <t>e/; fo|ky;] usigk</t>
  </si>
  <si>
    <t>e/; fo|ky;] fVdSyh</t>
  </si>
  <si>
    <t>SSS-92</t>
  </si>
  <si>
    <t>fd'kuxat</t>
  </si>
  <si>
    <t>mRØfer e/; fo|ky;] yks/kk</t>
  </si>
  <si>
    <t>e/; fo|ky;] csgqynaxh</t>
  </si>
  <si>
    <t>mRØfer e/; fo|ky;] iapxkNh</t>
  </si>
  <si>
    <t>SSS-93</t>
  </si>
  <si>
    <t>mRØfer e/; fo|ky;] ykSpk</t>
  </si>
  <si>
    <t>mRØfer e/; fo|ky;] eaMyVksyk Mksgj</t>
  </si>
  <si>
    <t>SSS-94</t>
  </si>
  <si>
    <t>mRØfer e/; fo|ky;] ckykuxj</t>
  </si>
  <si>
    <t>SSS-95</t>
  </si>
  <si>
    <t>e/; fo|ky;] iuhlky</t>
  </si>
  <si>
    <t>SSS-96</t>
  </si>
  <si>
    <t>e/; fo|ky;] tkyqpkSd</t>
  </si>
  <si>
    <t>mRØfer e/; fo|ky;] lksukiqj</t>
  </si>
  <si>
    <t>e/; fo|ky;] csyxkNh ohjiqj</t>
  </si>
  <si>
    <t>SSS-97</t>
  </si>
  <si>
    <t>mRØfer e/; fo|ky;] vkfnoklh Vksyk Hkksjgk</t>
  </si>
  <si>
    <t>e/; fo|ky;] Hkkstiqj] cyok</t>
  </si>
  <si>
    <t>mRØfer e/; fo|ky;] txksMhg gfjtu</t>
  </si>
  <si>
    <t>oS'kkyh</t>
  </si>
  <si>
    <t>SSS-72</t>
  </si>
  <si>
    <t>mRØfer e/; fo|ky;] lksgjFkh</t>
  </si>
  <si>
    <t>SSS-71</t>
  </si>
  <si>
    <t>e/; fo|ky;] nkmnuxj ifjlj</t>
  </si>
  <si>
    <t xml:space="preserve">mRØfer e/; fo|ky;] [ktqvrk </t>
  </si>
  <si>
    <t xml:space="preserve">mRØfer e/; fo|ky;] gqlSuiqj </t>
  </si>
  <si>
    <t>e/; fo|ky; pdvYgnkn ifjlj</t>
  </si>
  <si>
    <t xml:space="preserve">e/; fo|ky;] cjfV;k e&gt;kSyh </t>
  </si>
  <si>
    <t>e/; fo|ky;] trdkSyh</t>
  </si>
  <si>
    <t>SSS-70</t>
  </si>
  <si>
    <t>e/; fo|ky;] mQjkSy</t>
  </si>
  <si>
    <t>mRØŒ e/; fo|kŒ] eejstiqj dU;k</t>
  </si>
  <si>
    <t>SSS-69</t>
  </si>
  <si>
    <t>e/; fo|ky; cu?kkM+k</t>
  </si>
  <si>
    <t>mRØfer e/; fo|ky;] xkSliqj</t>
  </si>
  <si>
    <t>SSS-68</t>
  </si>
  <si>
    <t>pkWniqjk e/; fo|ky;</t>
  </si>
  <si>
    <t>pdflaxkj e/; fo|ky;</t>
  </si>
  <si>
    <t>SSS-67</t>
  </si>
  <si>
    <t>mRØfer e/; fo|ky;] csylj gkV</t>
  </si>
  <si>
    <t>SSS-66</t>
  </si>
  <si>
    <t>mRØfer e/; fo|ky;] iLrkjk</t>
  </si>
  <si>
    <t>e/; fo|ky;] ikrsiqj</t>
  </si>
  <si>
    <t>mRØfer e/; fo|ky;] ekSng pkrqj</t>
  </si>
  <si>
    <t>e/; fo|ky;] cyk&lt;+</t>
  </si>
  <si>
    <t>SSS-65</t>
  </si>
  <si>
    <t>e/; fo|ky;] cfyxkWo</t>
  </si>
  <si>
    <t>e/; fo|ky;] igkM+iqj</t>
  </si>
  <si>
    <t>mRØfer e/; fo|ky;] eksgEeniqj tqEeu</t>
  </si>
  <si>
    <t>e/; fo|ky;] ckftriqj] drkZj</t>
  </si>
  <si>
    <t>SSS-64</t>
  </si>
  <si>
    <t>e/; fo|ky; etfyliqj</t>
  </si>
  <si>
    <t>SSS-63</t>
  </si>
  <si>
    <t>mRØfer e/; fo|ky;] idM+h</t>
  </si>
  <si>
    <t>jktdh; e/; fo|ky;] pdmej</t>
  </si>
  <si>
    <t>mRØfer e/; fo|ky;] gjiqj xaxkjke</t>
  </si>
  <si>
    <t>mRØfer e/; fo|ky;] 'kkgiqj pdqEej</t>
  </si>
  <si>
    <t>mRØfer e/; fo|ky;] ijekuaniqj</t>
  </si>
  <si>
    <t>SSS-62</t>
  </si>
  <si>
    <t>e/; fo|ky;] lqanjiqj [kjkSuk</t>
  </si>
  <si>
    <t>f'kogj</t>
  </si>
  <si>
    <t>SSS-61</t>
  </si>
  <si>
    <t>e/; fo|ky;] exqjkgk</t>
  </si>
  <si>
    <t>e/; fo|ky;] NrkSuh</t>
  </si>
  <si>
    <t>e/; fo|ky;] eqlgjh</t>
  </si>
  <si>
    <t>e/; fo|ky;] vkSjk</t>
  </si>
  <si>
    <t>SSS-60</t>
  </si>
  <si>
    <t>e/; fo|ky; cq'kgjk eu</t>
  </si>
  <si>
    <t>eqt¶Qjiqj</t>
  </si>
  <si>
    <t>SSS-59</t>
  </si>
  <si>
    <t>e/; fo|ky;] veukSj</t>
  </si>
  <si>
    <t>e/; fo|ky;] HknbZ</t>
  </si>
  <si>
    <t>e/; fo|ky;] HkjFkqvk</t>
  </si>
  <si>
    <t>e/; fo|ky;] 'kaHkqrk</t>
  </si>
  <si>
    <t>e/; fo|ky;] vkSjkb fgUnh</t>
  </si>
  <si>
    <t>SSS-58</t>
  </si>
  <si>
    <t>e/; fo|ky;] /kqch;kgh jked`".k</t>
  </si>
  <si>
    <t>mRØfer e/; fo|ky;] xkSjhxkok</t>
  </si>
  <si>
    <t>mRØfer e/; fo|ky;] fo".kqiqj clSFkk</t>
  </si>
  <si>
    <t>mRØfer e/; fo|ky;] oklqnso</t>
  </si>
  <si>
    <t>SSS-57</t>
  </si>
  <si>
    <t>e/; fo|ky;] ipMgh</t>
  </si>
  <si>
    <t>e/; fo|ky;] ljeLriqj</t>
  </si>
  <si>
    <t>mRØfer e/; fo|ky;] jfgeiqj jldk mnwZ</t>
  </si>
  <si>
    <t>e/; fo|ky;] gfjiqj d`".k</t>
  </si>
  <si>
    <t>e/; fo|ky;] flejh</t>
  </si>
  <si>
    <t>e/; fo|ky;] eglh</t>
  </si>
  <si>
    <t>e/; fo|ky;] xfu;kjh</t>
  </si>
  <si>
    <t>e/; fo|ky;] eFkqjkiqj] xksoZ/kuiqj</t>
  </si>
  <si>
    <t>mRØfer e/; fo|ky;] egenkiqj cuokjh</t>
  </si>
  <si>
    <t>SSS-56</t>
  </si>
  <si>
    <t>SSS-55</t>
  </si>
  <si>
    <t>e/; fo|ky;] l[kgjk</t>
  </si>
  <si>
    <t>e/; fo|ky;] lygiqj</t>
  </si>
  <si>
    <t>e/; fo|ky;] jkepUnziqj</t>
  </si>
  <si>
    <t>SSS-54</t>
  </si>
  <si>
    <t>mRØŒ e/; fo|ky;] eqlgjh QkeZ</t>
  </si>
  <si>
    <t>e/; fo|ky;] izgykniqj</t>
  </si>
  <si>
    <t>e/; fo|ky;] [kcjk</t>
  </si>
  <si>
    <t>e/; fo|ky;] idM+h LekbZy</t>
  </si>
  <si>
    <t>SSS-53</t>
  </si>
  <si>
    <t>e/; fo|ky;] fo|k&gt;kai</t>
  </si>
  <si>
    <t>mRØfer e/; fo|ky;] eq'kgjk ykSru</t>
  </si>
  <si>
    <t>e/; fo|ky;] fVVjk fo'kquiqj</t>
  </si>
  <si>
    <t>e/; fo|ky;] cyqvk</t>
  </si>
  <si>
    <t>SSS-52</t>
  </si>
  <si>
    <t>mRØfer e/; fo|ky;] cFkuk jke</t>
  </si>
  <si>
    <t>mRØfer e/; fo|ky;] xolkjk</t>
  </si>
  <si>
    <t>SSS-51</t>
  </si>
  <si>
    <t>e/; fo|ky;] /kqeuxj</t>
  </si>
  <si>
    <t>e/; fo|ky;] vatukdksV</t>
  </si>
  <si>
    <t>e/; fo|ky;] eksjlaMh</t>
  </si>
  <si>
    <t>SSS-50</t>
  </si>
  <si>
    <t>e/; fo|ky;] flok;iÍh</t>
  </si>
  <si>
    <t>e/; fo|ky;] dksngfj;k</t>
  </si>
  <si>
    <t>e/; fo|ky;] [kfjdk</t>
  </si>
  <si>
    <t>e/; fo|ky;] ed'kqniqj</t>
  </si>
  <si>
    <t>SSS-49</t>
  </si>
  <si>
    <t>e/; fo|ky;] eksfjfuLd mnwZ</t>
  </si>
  <si>
    <t>e/; fo|ky;] flykSV</t>
  </si>
  <si>
    <t>e/; fo|ky;] efjpk</t>
  </si>
  <si>
    <t>e/; fo|ky;] vej[k</t>
  </si>
  <si>
    <t>e/; fo|ky;] fd'kquiqj] e/kqcu</t>
  </si>
  <si>
    <t>e/; fo|ky;] p&lt;+qvk</t>
  </si>
  <si>
    <t>e/; fo|ky;] Qrsgiqj</t>
  </si>
  <si>
    <t>e/; fo|ky;] djepUn jkeiqj cyjk</t>
  </si>
  <si>
    <t>e/; fo|ky;] rsfy;k</t>
  </si>
  <si>
    <t>e/; fo|ky;] caxjk</t>
  </si>
  <si>
    <t>SSS-48</t>
  </si>
  <si>
    <t>mRØfer e/; fo|ky;] jruiqjk</t>
  </si>
  <si>
    <t>mRØfer e/; fo|ky;] dksfB;kiqj</t>
  </si>
  <si>
    <t>SSS-47</t>
  </si>
  <si>
    <t>e/; fo|ky;] ';keiqj Hkkstk</t>
  </si>
  <si>
    <t>e/; fo|ky;] diyiqjk</t>
  </si>
  <si>
    <t>mRØfer e/; fo|ky;] e/kqcu</t>
  </si>
  <si>
    <t>e/; fo|ky;] eqLrQkiqj</t>
  </si>
  <si>
    <t>e/; fo|ky;] cjfj;k</t>
  </si>
  <si>
    <t>SSS-46</t>
  </si>
  <si>
    <t>e/; fo|ky;] vrgj</t>
  </si>
  <si>
    <t>e/; fo|ky;] okftriqj</t>
  </si>
  <si>
    <t>SSS-45</t>
  </si>
  <si>
    <t>e/; fo|ky;] /kjHkjk</t>
  </si>
  <si>
    <t>SSS-44</t>
  </si>
  <si>
    <t>mRØfer e/; fo|ky;] caxjk</t>
  </si>
  <si>
    <t>e/; fo|ky;] jruefu;k</t>
  </si>
  <si>
    <t>e/; fo|ky;] cuxgh</t>
  </si>
  <si>
    <t>mRØfer e/; fo|ky;] ?kksljkek dksBh</t>
  </si>
  <si>
    <t>SSS-43</t>
  </si>
  <si>
    <t>e/; fo|ky;] dksfj;kgh</t>
  </si>
  <si>
    <t>lhrke&lt;+h</t>
  </si>
  <si>
    <t>SSS-42</t>
  </si>
  <si>
    <t>e/; fo|ky;] ejik dpkSj</t>
  </si>
  <si>
    <t>e/; fo|ky;] clgh;k fgUnh</t>
  </si>
  <si>
    <t>SSS-41</t>
  </si>
  <si>
    <t>e/; fo|ky;] ikSlk</t>
  </si>
  <si>
    <t>e/; fo|ky;] nks?kjk</t>
  </si>
  <si>
    <t>e/; fo|ky;] mljfg;k</t>
  </si>
  <si>
    <t>e/; fo|ky;] cqykdhiqj</t>
  </si>
  <si>
    <t>SSS-40</t>
  </si>
  <si>
    <t>e/; fo|ky;] /kuxsj</t>
  </si>
  <si>
    <t>SSS-39</t>
  </si>
  <si>
    <t>e/; fo|ky;] e/kdkSy</t>
  </si>
  <si>
    <t>e/; fo|ky;] nekeh eB</t>
  </si>
  <si>
    <t>e/; fo|ky;] Mqejk</t>
  </si>
  <si>
    <t>SSS-38</t>
  </si>
  <si>
    <t>e/; fo|ky;] clsiqj</t>
  </si>
  <si>
    <t>SSS-37</t>
  </si>
  <si>
    <t>e/; fo|ky;] gjiqj cygk</t>
  </si>
  <si>
    <t>e/; fo|ky;] ;equk cjgh</t>
  </si>
  <si>
    <t>e/; fo|ky;] jukSyh</t>
  </si>
  <si>
    <t>e/; fo|ky;] gjcsy</t>
  </si>
  <si>
    <t>SSS-36</t>
  </si>
  <si>
    <t>e/; fo|ky;] oxkgh</t>
  </si>
  <si>
    <t>e/; fo|ky;] egs'kk 1</t>
  </si>
  <si>
    <t>SSS-35</t>
  </si>
  <si>
    <t>e/; fo|ky;] cudVok</t>
  </si>
  <si>
    <t>if'pe paikj.k</t>
  </si>
  <si>
    <t>SSS-34</t>
  </si>
  <si>
    <t>mRØfer e/; fo|ky;] rudwgk</t>
  </si>
  <si>
    <t>e/; fo|ky;] /kugk</t>
  </si>
  <si>
    <t>SSS-33</t>
  </si>
  <si>
    <t>e/; fo|ky;] flfjfl;k</t>
  </si>
  <si>
    <t>SSS-32</t>
  </si>
  <si>
    <t>e/; fo|ky;] 'ks[kkSuk</t>
  </si>
  <si>
    <t>e/; fo|ky;] flaXkkNkij</t>
  </si>
  <si>
    <t>SSS-31</t>
  </si>
  <si>
    <t>e/; fo|ky;] /kukSth</t>
  </si>
  <si>
    <t>mRØfer e/; fo|ky;] y{ehiqj nqcksfy;k</t>
  </si>
  <si>
    <t>mRØfer e/; fo|ky;] f'kojktiqj</t>
  </si>
  <si>
    <t>e/; fo|ky;] Mcfj;k</t>
  </si>
  <si>
    <t>vkn'kZ e/; fo|ky;] eMqvkgkW</t>
  </si>
  <si>
    <t>mRØfer e/; fo|ky; fl;kjgh</t>
  </si>
  <si>
    <t>SSS-30</t>
  </si>
  <si>
    <t>e/; fo|ky;] pUnzgkW</t>
  </si>
  <si>
    <t>SSS-29</t>
  </si>
  <si>
    <t>mRØfer e/; fo|ky; cyqvk jeiqjok</t>
  </si>
  <si>
    <t>mRØfer e/; fo|ky; Kkuhth dk VksYkk</t>
  </si>
  <si>
    <t>mŒe/; fo|ky;] r/kokuUniqj y[kuh cktkj</t>
  </si>
  <si>
    <t>SSS-28</t>
  </si>
  <si>
    <t>mRØfer e/; fo|ky;] eksgNh lqXxk</t>
  </si>
  <si>
    <t>mRØfer e/; fo|ky; lcs;k dkyk</t>
  </si>
  <si>
    <t>mRØfer e/; fo|ky;] HkjifV;k</t>
  </si>
  <si>
    <t>mRØfer e/; fo|ky;] ghjk ikdM+</t>
  </si>
  <si>
    <t>mRØfer e/; fo|ky;] dksokgk</t>
  </si>
  <si>
    <t>SSS-27</t>
  </si>
  <si>
    <t>mRØfer e/; fo|ky;] nqf/kvok</t>
  </si>
  <si>
    <t>mRØfer e/; fo|ky;] cklksiÍh</t>
  </si>
  <si>
    <t>SSS-26</t>
  </si>
  <si>
    <t>e/; fo|ky;] /kekSjk</t>
  </si>
  <si>
    <t>mRØfer e/; fo|ky;] c[kjh</t>
  </si>
  <si>
    <t>mRØfer e/; fo|ky;] MjkSy</t>
  </si>
  <si>
    <t>mRØfer e/; fo|ky;] fHkfrgjok</t>
  </si>
  <si>
    <t>e/; fo|ky;] gkSnk Mqejk</t>
  </si>
  <si>
    <t>SSS-25</t>
  </si>
  <si>
    <t>e/; fo|ky;] [kSjok</t>
  </si>
  <si>
    <t>e/; fo|ky;] fcugh</t>
  </si>
  <si>
    <t>SSS-24</t>
  </si>
  <si>
    <t>mRØfer e/; fo|ky; pxkSuk</t>
  </si>
  <si>
    <t>e/; fo|ky;] jktiqj enku</t>
  </si>
  <si>
    <t>mRØfer e/; fo|ky;] cuofj;k</t>
  </si>
  <si>
    <t>e/; fo|ky;] euok ijlh</t>
  </si>
  <si>
    <t>SSS-23</t>
  </si>
  <si>
    <t>e/; fo|ky;] lsuqvfj;k</t>
  </si>
  <si>
    <t>mRØfer e/; fo|ky;] ijlk ckcw Vksyk</t>
  </si>
  <si>
    <t>e/; fo|ky;] efB;k o`r cSBfu;k</t>
  </si>
  <si>
    <t>mRØfer e/; fo|ky; cSBfu;k</t>
  </si>
  <si>
    <t>SSS-22</t>
  </si>
  <si>
    <t>mRØfer e/; fo|ky; Mqejh</t>
  </si>
  <si>
    <t>mRØfer e/; fo|ky; tqM+k idM+h</t>
  </si>
  <si>
    <t>e/; fo|ky; cM+xks</t>
  </si>
  <si>
    <t>e/; fo|ky;] eqM+sjk</t>
  </si>
  <si>
    <t>e/; fo|ky;] Hkkoy</t>
  </si>
  <si>
    <t>e/; fo|ky;] chŒ,eŒlhŒ Qqydksy</t>
  </si>
  <si>
    <t>e/; fo|ky;] f'koiqj dkWyuh</t>
  </si>
  <si>
    <t>SSS-21</t>
  </si>
  <si>
    <t>mRØfer e/; fo|ky; ePNjxkoka]</t>
  </si>
  <si>
    <t>e/; fo|ky;] egqvkj</t>
  </si>
  <si>
    <t>mRØfer e/; fo|ky; jeofy;k</t>
  </si>
  <si>
    <t>mRØfer e/; fo|ky;] feJkSSyh</t>
  </si>
  <si>
    <t>e/; fo|ky;] fl/kko</t>
  </si>
  <si>
    <t>mRØfer e/; fo|ky;] ukSruok</t>
  </si>
  <si>
    <t>mRØfer e/; fo|ky; csyok p[kuh</t>
  </si>
  <si>
    <t>e/; fo|ky;] cksjoy</t>
  </si>
  <si>
    <t>e/; fo|ky;] egqvk</t>
  </si>
  <si>
    <t>SSS-20</t>
  </si>
  <si>
    <t>iwohZ paikj.k</t>
  </si>
  <si>
    <t>SSS-19</t>
  </si>
  <si>
    <t>mRØfer e/; fo|ky;] vtxjok fgUnh</t>
  </si>
  <si>
    <t>SSS-18</t>
  </si>
  <si>
    <t>e/; fo|ky;] tksfd;kjh</t>
  </si>
  <si>
    <t>SSS-17</t>
  </si>
  <si>
    <t>e/; fo|ky;] ijlkSuh dksBh</t>
  </si>
  <si>
    <t>e/; fo|ky; Vsolk</t>
  </si>
  <si>
    <t>e/; fo|ky;] fo'kquiqj clar</t>
  </si>
  <si>
    <t>SSS-16</t>
  </si>
  <si>
    <t>e/; fo|ky;] jk;djfj;k</t>
  </si>
  <si>
    <t>SSS-15</t>
  </si>
  <si>
    <t>e/; fo|ky;] Hkokuhiqj cktkj</t>
  </si>
  <si>
    <t>mRØfer e/; fo|ky;] y{ehiqj</t>
  </si>
  <si>
    <t>mRØfer e/; fo|ky;] cjok</t>
  </si>
  <si>
    <t>SSS-14</t>
  </si>
  <si>
    <t>e/; fo|ky;] rsygkjk dyk</t>
  </si>
  <si>
    <t>SSS-13</t>
  </si>
  <si>
    <t>e/; fo|ky;] &gt;[kjk</t>
  </si>
  <si>
    <t>e/; fo|ky;] jeflfj;k¡</t>
  </si>
  <si>
    <t>SSS-12</t>
  </si>
  <si>
    <t>mRØfer e/; fo|ky;] ePNgkW</t>
  </si>
  <si>
    <t>SSS-11</t>
  </si>
  <si>
    <t>e/; fo|ky;] gjkt?kkV</t>
  </si>
  <si>
    <t>SSS-10</t>
  </si>
  <si>
    <t>e/; fo|ky;] e&gt;kSfy;k</t>
  </si>
  <si>
    <t>SSS-9</t>
  </si>
  <si>
    <t>mRØfer e/; fo|ky;] ';keiqj</t>
  </si>
  <si>
    <t>SSS-8</t>
  </si>
  <si>
    <t>mRØfer e/; fo|ky;] gfFk;kgh</t>
  </si>
  <si>
    <t>SSS-7</t>
  </si>
  <si>
    <t>e/; fo|ky;] mTtSu yksfg;kj</t>
  </si>
  <si>
    <t>SSS-6</t>
  </si>
  <si>
    <t>e/; fo|ky;] eqjyk</t>
  </si>
  <si>
    <t>SSS-5</t>
  </si>
  <si>
    <t>e/; fo|ky;] jktsiqj] uoknk</t>
  </si>
  <si>
    <t>SSS-4</t>
  </si>
  <si>
    <t>mRØfer e/; fo|ky;] djfj;k tkxhj</t>
  </si>
  <si>
    <t>e/; fo|ky;] iêh] ¼egkRek½</t>
  </si>
  <si>
    <t>e/; fo|ky;] jketh Vksyk</t>
  </si>
  <si>
    <t>SSS-3</t>
  </si>
  <si>
    <t>mŒe/; fo|kŒ Hkxr Vksyk] eksgCcr Nijk</t>
  </si>
  <si>
    <t>e/; fo|ky;] liêh</t>
  </si>
  <si>
    <t>SSS-2</t>
  </si>
  <si>
    <t>e/; fo|ky;] jkedj.k idM+h</t>
  </si>
  <si>
    <t>mRØfer e/; fo|ky;] cSfj;k</t>
  </si>
  <si>
    <t>mRØfer e/; fo|ky;] [kSjh teqfu;k</t>
  </si>
  <si>
    <t>SSS-1</t>
  </si>
  <si>
    <t>SSS-194</t>
  </si>
  <si>
    <t>njHkaxk</t>
  </si>
  <si>
    <t>e/; fo|ky;] ?ku';keiqj</t>
  </si>
  <si>
    <t>SSS-195</t>
  </si>
  <si>
    <t>mRØfer e/; fo|ky;] mljh</t>
  </si>
  <si>
    <t>e/; fo|ky;] gjkSyh</t>
  </si>
  <si>
    <t>e/; fo|ky;] vkSjkgh</t>
  </si>
  <si>
    <t>e/; fo|ky;] gfjuxj</t>
  </si>
  <si>
    <t>e/; fo|ky;] ?kksjnkSj</t>
  </si>
  <si>
    <t>e/; fo|ky;] cjxkWo</t>
  </si>
  <si>
    <t>SSS-196</t>
  </si>
  <si>
    <t>e/; fo|ky;] f'kouxj</t>
  </si>
  <si>
    <t>e/; fo|ky;] vEckfctqfy;k</t>
  </si>
  <si>
    <t>e/; fo|ky;] yngks</t>
  </si>
  <si>
    <t>e/; fo|ky;] lkgks</t>
  </si>
  <si>
    <t>SSS-197</t>
  </si>
  <si>
    <t>mRØfer e/; fo|ky;] jkeiqj</t>
  </si>
  <si>
    <t>SSS-198</t>
  </si>
  <si>
    <t>e/kqcuh</t>
  </si>
  <si>
    <t xml:space="preserve">e/; fo|ky;] fpduk </t>
  </si>
  <si>
    <t xml:space="preserve">mRØfer e/; fo|ky;] dsoVuk </t>
  </si>
  <si>
    <t xml:space="preserve">mRØefr e/; fo|ky;] clqvkjk </t>
  </si>
  <si>
    <t>SSS-199</t>
  </si>
  <si>
    <t xml:space="preserve">e/; fo|ky;] ugjh </t>
  </si>
  <si>
    <t xml:space="preserve">e/; fo|ky;] va/kkjou </t>
  </si>
  <si>
    <t xml:space="preserve">e/; fo|ky;] fldfV;kgh </t>
  </si>
  <si>
    <t>SSS-200</t>
  </si>
  <si>
    <t xml:space="preserve">mRØfer e/; fo|ky;] dqlekj </t>
  </si>
  <si>
    <t xml:space="preserve">e/; fo|ky;] dlek ejkj </t>
  </si>
  <si>
    <t xml:space="preserve">mRØfer e/; fo|ky;] Nijk&lt;+h </t>
  </si>
  <si>
    <t xml:space="preserve">e/; fo|ky;] jlhniqj </t>
  </si>
  <si>
    <t xml:space="preserve">mRØfer e/; fo|ky;] bujok iwjc </t>
  </si>
  <si>
    <t>SSS-201</t>
  </si>
  <si>
    <t xml:space="preserve">e/; fo|ky;] flejk </t>
  </si>
  <si>
    <t xml:space="preserve">e/; fo|ky;] flM+[kfj;k </t>
  </si>
  <si>
    <t xml:space="preserve">e/; fo|ky;] vM+fj;k laxzke </t>
  </si>
  <si>
    <t>SSS-202</t>
  </si>
  <si>
    <t xml:space="preserve">e/; fo|ky;] dqYgfM+;k </t>
  </si>
  <si>
    <t xml:space="preserve">e/; fo|ky;] fodze'ksj </t>
  </si>
  <si>
    <t>mRØfer e/; fo|ky;] cyku'ksjiqjc</t>
  </si>
  <si>
    <t>SSS-203</t>
  </si>
  <si>
    <t xml:space="preserve">mRØfer e/; fo|ky;] dkSvkgk </t>
  </si>
  <si>
    <t xml:space="preserve">mRØfer e/; fo|ky;] pUnu dlsjk </t>
  </si>
  <si>
    <t xml:space="preserve">e/; fo|ky;] xkSluxj </t>
  </si>
  <si>
    <t xml:space="preserve">mRØfer e/; fo|ky;] egFkkSaj </t>
  </si>
  <si>
    <t xml:space="preserve">e/; fo|ky;] ?kksM+cadh </t>
  </si>
  <si>
    <t>SSS-204</t>
  </si>
  <si>
    <t xml:space="preserve">e/; fo|ky;] tjSy </t>
  </si>
  <si>
    <t>SSS-205</t>
  </si>
  <si>
    <t xml:space="preserve">e/; fo|ky;] iks[kjkSuh </t>
  </si>
  <si>
    <t xml:space="preserve">e/; fo|ky;] fcgkjh </t>
  </si>
  <si>
    <t>mRØfer e/; fo|ky;] vkSjk</t>
  </si>
  <si>
    <t xml:space="preserve">mRØfer e/; fo|ky;] dsjck </t>
  </si>
  <si>
    <t>SSS-206</t>
  </si>
  <si>
    <t xml:space="preserve">mRØfer e/; fo|ky;] cdqvk </t>
  </si>
  <si>
    <t xml:space="preserve">e/; fo|ky;] }ky[k </t>
  </si>
  <si>
    <t xml:space="preserve">e/; fo|ky;] Vsaxjkgk </t>
  </si>
  <si>
    <t xml:space="preserve">mRØfer e/; fo|ky;] ijcyiqj </t>
  </si>
  <si>
    <t>SSS-207</t>
  </si>
  <si>
    <t xml:space="preserve">mRØfer e/; fo|ky;] jkeiqj </t>
  </si>
  <si>
    <t>SSS-208</t>
  </si>
  <si>
    <t xml:space="preserve">e/; fo|ky;] HkkSj </t>
  </si>
  <si>
    <t xml:space="preserve">e/; fo|ky;] uogFk </t>
  </si>
  <si>
    <t>SSS-209</t>
  </si>
  <si>
    <t xml:space="preserve">mRØfer e/; fo|ky;] ekM+j </t>
  </si>
  <si>
    <t xml:space="preserve">e/; fo|ky;] cfy;k </t>
  </si>
  <si>
    <t xml:space="preserve">e/; fo|ky;] btjk </t>
  </si>
  <si>
    <t xml:space="preserve">mRØfer e/; fo|ky;] uhek </t>
  </si>
  <si>
    <t>SSS-210</t>
  </si>
  <si>
    <t xml:space="preserve">mRØfer e/; fo|ky;] jgh iwjc </t>
  </si>
  <si>
    <t xml:space="preserve">e/; fo|ky;] lqxkSuk iks[kj v0tk0 </t>
  </si>
  <si>
    <t xml:space="preserve">e/; fo|ky;] flejh </t>
  </si>
  <si>
    <t xml:space="preserve">mRØfer e/; fo|ky;] cM+gkjk </t>
  </si>
  <si>
    <t xml:space="preserve">e/; fo|ky;] tgjeksgjk </t>
  </si>
  <si>
    <t>mRØfer e/; fo|ky;] jk/kksiqj</t>
  </si>
  <si>
    <t>SSS-211</t>
  </si>
  <si>
    <t>e/; fo|ky;] vekStk</t>
  </si>
  <si>
    <t>e/; fo|ky;] egFkkSj [kqnZ</t>
  </si>
  <si>
    <t>e/; fo|ky;] fltkSfy;k] xksB</t>
  </si>
  <si>
    <t>SSS-212</t>
  </si>
  <si>
    <t xml:space="preserve">e/; fo|ky;] dqok&lt;+ </t>
  </si>
  <si>
    <t>SSS-213</t>
  </si>
  <si>
    <t xml:space="preserve">e/; fo|ky;] enuiêh </t>
  </si>
  <si>
    <t>SSS-214</t>
  </si>
  <si>
    <t xml:space="preserve">e/; fo|ky;] HkjQksM+h </t>
  </si>
  <si>
    <t xml:space="preserve">e/; fo|ky;] ujsUnziqj </t>
  </si>
  <si>
    <t xml:space="preserve">mRØfer e/; fo|ky;] dfj;kSr </t>
  </si>
  <si>
    <t xml:space="preserve">mRØfer e/; fo|ky;] ujgh </t>
  </si>
  <si>
    <t xml:space="preserve">e/; fo|ky;] csygh dpujok </t>
  </si>
  <si>
    <t xml:space="preserve">mRØfer e/; fo|ky;] dqjhou </t>
  </si>
  <si>
    <t xml:space="preserve">mRØfer e/; fo|ky;] Fk:vkjh </t>
  </si>
  <si>
    <t>SSS-215</t>
  </si>
  <si>
    <t>e/; fo|ky;] ,dgjh</t>
  </si>
  <si>
    <t xml:space="preserve">mRØfer e/; fo|ky;] Hkxorhiqj </t>
  </si>
  <si>
    <t xml:space="preserve">e/; fo|ky;] dqej[kr </t>
  </si>
  <si>
    <t xml:space="preserve">e/; fo|ky;] fla/ki ijlkgh </t>
  </si>
  <si>
    <t>SSS-216</t>
  </si>
  <si>
    <t>leLrhiqj</t>
  </si>
  <si>
    <t>mRØfer e/; fo|ky;] elhuk</t>
  </si>
  <si>
    <t>mRØfer e/; fo|ky;] cFkukgk</t>
  </si>
  <si>
    <t>e/; fo|ky;] Hkkuiqj</t>
  </si>
  <si>
    <t>SSS-217</t>
  </si>
  <si>
    <t>mRØfer e/; fo|ky;] /kksyh;kgh</t>
  </si>
  <si>
    <t>SSS-218</t>
  </si>
  <si>
    <t>e/; fo|ky; /keZiqj cans</t>
  </si>
  <si>
    <t>SSS-219</t>
  </si>
  <si>
    <t>mRØfer e/; fo|ky;] tUnkgk</t>
  </si>
  <si>
    <t>SSS-220</t>
  </si>
  <si>
    <t>mRØfer e/; fo|ky;] ijgV</t>
  </si>
  <si>
    <t>mRØfer e/; fo|ky;] uhjiqj Hkjfj;k</t>
  </si>
  <si>
    <t>SSS-221</t>
  </si>
  <si>
    <t>vkn'kZ jktdh; e/; fo|ky;] dkaWpk</t>
  </si>
  <si>
    <t>mRØfer e/; fo|ky;] lksBxkek</t>
  </si>
  <si>
    <t>SSS-222</t>
  </si>
  <si>
    <t>e/; fo|ky;] dY;k.kiqj</t>
  </si>
  <si>
    <t>SSS-223</t>
  </si>
  <si>
    <t>mRØfer e/; fo|ky;] nso?kk</t>
  </si>
  <si>
    <t>mRØfer e/; fo|ky;] gluiqj</t>
  </si>
  <si>
    <t>SSS-224</t>
  </si>
  <si>
    <t>mRØfer e/; fo|ky;] xksfoUniqj</t>
  </si>
  <si>
    <t>SSS-225</t>
  </si>
  <si>
    <t>mRØfer e/; fo|ky;] egqyh</t>
  </si>
  <si>
    <t>e/; fo|ky;] iapxkek</t>
  </si>
  <si>
    <t>mRØfer e/; fo|ky;] HkVksVj</t>
  </si>
  <si>
    <t>mRØfer e/; fo|ky;] ihV/kknksHkh</t>
  </si>
  <si>
    <t>SSS-226</t>
  </si>
  <si>
    <t>e/; fo|ky;] 'kaHkqiêh</t>
  </si>
  <si>
    <t>mRØfer e/; fo|ky;] ckftriqj</t>
  </si>
  <si>
    <t>e/; fo|ky; /kwjy[k</t>
  </si>
  <si>
    <t>mRØfer e/; fo|ky;] flykSV</t>
  </si>
  <si>
    <t>SSS-227</t>
  </si>
  <si>
    <t>mRØfer e/; fo|ky;] jlyiqj</t>
  </si>
  <si>
    <t>jktdh; e/; fo|ky;] vf[r;kjiqj</t>
  </si>
  <si>
    <t>mRØfer e/; fo|ky;] ukSvkpd</t>
  </si>
  <si>
    <t>SSS-228</t>
  </si>
  <si>
    <t>mRØfer e/; fo|ky;] ijksfj;k</t>
  </si>
  <si>
    <t>SSS-229</t>
  </si>
  <si>
    <t>mRØfer e/; fo|ky;] gtiqjok</t>
  </si>
  <si>
    <t>SSS-331</t>
  </si>
  <si>
    <t>lkj.k</t>
  </si>
  <si>
    <t>e/; fo|ky;] dksBs;kW</t>
  </si>
  <si>
    <t>e/; fo|ky;] vuoy</t>
  </si>
  <si>
    <t>SSS-332</t>
  </si>
  <si>
    <t>e/; fo|ky;] clk&lt;+h</t>
  </si>
  <si>
    <t>mRØfer e/; fo|ky;] me/kk</t>
  </si>
  <si>
    <t>dU;k e/; fo|ky;] 'ksjiqj</t>
  </si>
  <si>
    <t>mRØfer e/; fo|ky;] mn;iqjk</t>
  </si>
  <si>
    <t>mRØfer e/; fo|ky;] cyou Vksyk</t>
  </si>
  <si>
    <t>SSS-333</t>
  </si>
  <si>
    <t>e/; fo|ky;] gjiqj Qfjnu</t>
  </si>
  <si>
    <t>e/; fo|ky;] ljS;k clar</t>
  </si>
  <si>
    <t>SSS-334</t>
  </si>
  <si>
    <t>mRØfer e/; fo|ky;] ukSru</t>
  </si>
  <si>
    <t>SSS-335</t>
  </si>
  <si>
    <t>mRØfer e/; fo|ky;] djgh</t>
  </si>
  <si>
    <t>mRØfer e/; fo|ky;] fiiM+k</t>
  </si>
  <si>
    <t>SSS-336</t>
  </si>
  <si>
    <t>e/; fo|ky;] fllokW</t>
  </si>
  <si>
    <t>SSS-337</t>
  </si>
  <si>
    <t>e/; fo|ky;] HksYnh</t>
  </si>
  <si>
    <t>SSS-338</t>
  </si>
  <si>
    <t>e/; fo|ky;] eqckjdiqj</t>
  </si>
  <si>
    <t>SSS-339</t>
  </si>
  <si>
    <t>e/; fo|ky;] xaMkeu</t>
  </si>
  <si>
    <t>SSS-340</t>
  </si>
  <si>
    <t>lhoku</t>
  </si>
  <si>
    <t>mRØfer e/; fo|ky;] MVokW</t>
  </si>
  <si>
    <t>SSS-341</t>
  </si>
  <si>
    <t>xksikyxat</t>
  </si>
  <si>
    <t>e/; fo|ky;] /kjgjk esyk</t>
  </si>
  <si>
    <t>mRØfer e/; fo|ky;] idM+h Mhg</t>
  </si>
  <si>
    <t>e/; fo|ky;] jlkSrh</t>
  </si>
  <si>
    <t>SSS-342</t>
  </si>
  <si>
    <t>e/; fo|ky;] rsfy;k ckW/k</t>
  </si>
  <si>
    <t>mRØfer e/; fo|ky;] e/kq ljs;k</t>
  </si>
  <si>
    <t>SSS-343</t>
  </si>
  <si>
    <t>mRØfer e/; fo|ky;] lksucjlk</t>
  </si>
  <si>
    <t>SSS-344</t>
  </si>
  <si>
    <t>mRØfer e/; fo|ky;] osylM</t>
  </si>
  <si>
    <t>mRØfer e/; fo|ky;] [ktqfj;k ckyd</t>
  </si>
  <si>
    <t>e/; fo|ky;] ekMuiqj</t>
  </si>
  <si>
    <t>mRØfer e/; fo|ky;] usmjh</t>
  </si>
  <si>
    <t>SSS-345</t>
  </si>
  <si>
    <t>e/; fo|ky;] dqlgkW</t>
  </si>
  <si>
    <t>mRØfer e/; fo|ky;] egjknsmj</t>
  </si>
  <si>
    <t>e/; fo|ky;] ftxuk nwcs</t>
  </si>
  <si>
    <t>e/; fo|ky;] fllbZ</t>
  </si>
  <si>
    <t>e/; fo|ky;] ykehpkSj</t>
  </si>
  <si>
    <t>e/; fo|ky;] oudVk tkxhjnkjh</t>
  </si>
  <si>
    <t>SSS-346</t>
  </si>
  <si>
    <t>mRØfer e/; fo|ky;] oq/klh</t>
  </si>
  <si>
    <t>mRØfer e/; fo|ky;] cqfp;k</t>
  </si>
  <si>
    <t>e/; fo|ky;] &gt;&gt;okW</t>
  </si>
  <si>
    <t>SSS-347</t>
  </si>
  <si>
    <t>mRØfer e/; fo|ky;] calrNkijk</t>
  </si>
  <si>
    <t>mRØfer e/; fo|ky;] eMok</t>
  </si>
  <si>
    <t>SSS-348</t>
  </si>
  <si>
    <t>mRØfer e/; fo|ky;] HkkstNkij</t>
  </si>
  <si>
    <t>e/; fo|ky;] fo'kEHkjiqj</t>
  </si>
  <si>
    <t>mRØfer e/; fo|ky;] o`rHkkeh Vksyk</t>
  </si>
  <si>
    <t>SSS-349</t>
  </si>
  <si>
    <t>mRØfer e/; fo|ky;] ekfudiqj dU;k</t>
  </si>
  <si>
    <t>mRØfer e/; fo|ky;] [kSjfV;k jke uxj</t>
  </si>
  <si>
    <t>SSS-350</t>
  </si>
  <si>
    <t>e/; fo|ky;] lsejko</t>
  </si>
  <si>
    <t>e/; fo|ky;] pSuiqj</t>
  </si>
  <si>
    <t>SSS-351</t>
  </si>
  <si>
    <t>mRØfer e/; fo|ky;] exgkW</t>
  </si>
  <si>
    <t>e/; fo|ky;] ekMhiqj</t>
  </si>
  <si>
    <t>mRØfer e/; fo|ky;] laxzkeiqj xksiky</t>
  </si>
  <si>
    <t>SSS-352</t>
  </si>
  <si>
    <t>mRØfer e/; fo|ky;] eqMk edlwniqj</t>
  </si>
  <si>
    <t>SSS-353</t>
  </si>
  <si>
    <t>mRØfer e/; fo|ky;] fiijgh</t>
  </si>
  <si>
    <t>SSS-354</t>
  </si>
  <si>
    <t>e/; fo|ky;] lqvjgkW gadkjiqj</t>
  </si>
  <si>
    <t>Baba Hans Construction Pvt. Ltd.</t>
  </si>
  <si>
    <t xml:space="preserve"> Nalanda, Bihar </t>
  </si>
  <si>
    <t>Mumurabad, Nalanda</t>
  </si>
  <si>
    <t>Prem Kumar Sinha</t>
  </si>
  <si>
    <t>Maheshpur, Nalanda</t>
  </si>
  <si>
    <t>Patna-25</t>
  </si>
  <si>
    <t>Nalanda</t>
  </si>
  <si>
    <t>Pappu Singh</t>
  </si>
  <si>
    <t>Bihar Sharif, Patna</t>
  </si>
  <si>
    <t>Pinku Kumari</t>
  </si>
  <si>
    <t xml:space="preserve"> Canal Road, Patna Mob# 9430407767 </t>
  </si>
  <si>
    <t>fcgVk</t>
  </si>
  <si>
    <t>nkukiqj</t>
  </si>
  <si>
    <t>bLykeiqj</t>
  </si>
  <si>
    <t>fcgkj</t>
  </si>
  <si>
    <t>fcgkj'kjhQ</t>
  </si>
  <si>
    <t>fgylk</t>
  </si>
  <si>
    <t>flyko</t>
  </si>
  <si>
    <t>fxfj;d</t>
  </si>
  <si>
    <t>gjukSr</t>
  </si>
  <si>
    <t>ijoyiqj</t>
  </si>
  <si>
    <t>jgqbZ</t>
  </si>
  <si>
    <t>ljesjk</t>
  </si>
  <si>
    <t>uwjljk;</t>
  </si>
  <si>
    <t>vLFkkok¡</t>
  </si>
  <si>
    <t>cM+gjk</t>
  </si>
  <si>
    <t>fcfg;kW</t>
  </si>
  <si>
    <t>ihjks</t>
  </si>
  <si>
    <t>lans'k</t>
  </si>
  <si>
    <t>lkgiqj</t>
  </si>
  <si>
    <t>mnoUruxj</t>
  </si>
  <si>
    <t>rjkjh</t>
  </si>
  <si>
    <t>txnh'kiqj</t>
  </si>
  <si>
    <t>vkjk</t>
  </si>
  <si>
    <t>djxgj</t>
  </si>
  <si>
    <t>dkspl</t>
  </si>
  <si>
    <t>f'kolkxj</t>
  </si>
  <si>
    <t>fMgjh</t>
  </si>
  <si>
    <t>fnukjk</t>
  </si>
  <si>
    <t>frykSFkq</t>
  </si>
  <si>
    <t>frykSFkw</t>
  </si>
  <si>
    <t>Lkklkjke</t>
  </si>
  <si>
    <t>lklkjke</t>
  </si>
  <si>
    <t>psukjh</t>
  </si>
  <si>
    <t>uks[kk</t>
  </si>
  <si>
    <t>ukSgêk</t>
  </si>
  <si>
    <t>vdks&lt;+hxksyk</t>
  </si>
  <si>
    <t>bVk&lt;+h</t>
  </si>
  <si>
    <t>czãiqj</t>
  </si>
  <si>
    <t>flejh</t>
  </si>
  <si>
    <t>jktiqj</t>
  </si>
  <si>
    <t>pkSlk</t>
  </si>
  <si>
    <t>ukokuxj</t>
  </si>
  <si>
    <t>eksgfu;ka</t>
  </si>
  <si>
    <t>HkHkqvk</t>
  </si>
  <si>
    <t>Hkxokuiqj</t>
  </si>
  <si>
    <t>nwxkZorh</t>
  </si>
  <si>
    <t>pkWan</t>
  </si>
  <si>
    <t>pSuiqj</t>
  </si>
  <si>
    <t>v/kkSjk</t>
  </si>
  <si>
    <t xml:space="preserve">  Asst. Engineer </t>
  </si>
  <si>
    <t xml:space="preserve">  BSEIDC,Patna  </t>
  </si>
  <si>
    <t>Uday Nath Dubey,Pahari Tola,Ranchi</t>
  </si>
  <si>
    <t>Anil Ray,Rohtas</t>
  </si>
  <si>
    <t>Chandra Bhushan Roy,Kaimur</t>
  </si>
  <si>
    <t>M/S Shree Jogmaya Infrastrunture Co. Pvt. Ltd,Sasaram.Bihar</t>
  </si>
  <si>
    <t>M/S A.K.Construction,Rohtas,Bihar</t>
  </si>
  <si>
    <t>Krishna,Ganeshpur,Rohtas</t>
  </si>
  <si>
    <t>Maa Pragati ConstructionCo-Ramanand Singh,Rohtas</t>
  </si>
  <si>
    <t>M/S Manoj Singh,Rohtas</t>
  </si>
  <si>
    <t>Sidheshwar Singh,Rohtas,Bihar</t>
  </si>
  <si>
    <t>Bablu Kumar Singh Ram Jee chak,Patna</t>
  </si>
  <si>
    <t>Sharda Construction,sri Kung,Patna</t>
  </si>
  <si>
    <t>Ranjan kumar Singh,Civil Lines,buxer,Bihar</t>
  </si>
  <si>
    <t>M/S Darshita Buildres and Developers pvt. Ltd,Kaimur,Bhabua</t>
  </si>
  <si>
    <t>Krishna pratap Singh,Ramgarh,kaimur-9801133880</t>
  </si>
  <si>
    <t>M/S Aditya Construction,Govindpur,Buxer</t>
  </si>
  <si>
    <t>M/S  Ashtbhuja Construction,Kanchanapur,rohtas</t>
  </si>
  <si>
    <t>Nav Nirman Construction,bhabhua,Kaimur</t>
  </si>
  <si>
    <t>Ajay kumar Singh,Bhabua,Kaimur</t>
  </si>
  <si>
    <t>Baba vishwannath construction,Nowan,Kaimur</t>
  </si>
  <si>
    <t>M/S Gupta dham Construction,Kaimur,bhabhua</t>
  </si>
  <si>
    <t>Ajay Kumar Singh , Bhabua,Kaimur</t>
  </si>
  <si>
    <t>Krishandeo prasad</t>
  </si>
  <si>
    <t>Raj Kumar Singh Raja Construction Pvt. Ltd.</t>
  </si>
  <si>
    <t>M/S Rama Construction</t>
  </si>
  <si>
    <t>Vikash Kumar Singh</t>
  </si>
  <si>
    <t xml:space="preserve">Budha Infrastructure Pvt. Ltd </t>
  </si>
  <si>
    <t>M/S Uma Shankar &amp; Company</t>
  </si>
  <si>
    <t>Budha Infrastructure Pvt. Ltd.</t>
  </si>
  <si>
    <t>Bhawani Buidcon &amp; Project Pvt. Ltd.</t>
  </si>
  <si>
    <t>Sudarshan Mahato</t>
  </si>
  <si>
    <t>Manoj Kumar</t>
  </si>
  <si>
    <t>M/S Kalaratri Associates</t>
  </si>
  <si>
    <t>Ashok Kumar</t>
  </si>
  <si>
    <t>Aunta, Patna</t>
  </si>
  <si>
    <t>Patna-26</t>
  </si>
  <si>
    <t>Patna</t>
  </si>
  <si>
    <t>Naya Gaon, Patna</t>
  </si>
  <si>
    <t xml:space="preserve"> Hanuman Nagar, Patna</t>
  </si>
  <si>
    <t xml:space="preserve"> C/o Sanjay Kumar Singh, Patna</t>
  </si>
  <si>
    <t>Jagdishpur, Ara</t>
  </si>
  <si>
    <t>Bhojpur</t>
  </si>
  <si>
    <t>Nawada, Bhojpur</t>
  </si>
  <si>
    <t>Jokta, Bhojpur</t>
  </si>
  <si>
    <t>Pawar,Ara</t>
  </si>
  <si>
    <t>Sadhu Saran Singh</t>
  </si>
  <si>
    <t>Sudarshan Mahto</t>
  </si>
  <si>
    <t>,Jagdishpur,Ara</t>
  </si>
  <si>
    <t>Janardan Yadav</t>
  </si>
  <si>
    <t>,Agarsanda,Bhojpur</t>
  </si>
  <si>
    <t>Koilwar,Ara</t>
  </si>
  <si>
    <t>Vikash Kumar</t>
  </si>
  <si>
    <t xml:space="preserve">M/S Shree Jogmaya Infrastructure Co. Pvt. Ltd. </t>
  </si>
  <si>
    <t>,Sasaram,Bihar</t>
  </si>
  <si>
    <t>bekexat</t>
  </si>
  <si>
    <t>cFkkuh</t>
  </si>
  <si>
    <t>ckads ctkj</t>
  </si>
  <si>
    <t>ckds ctkj</t>
  </si>
  <si>
    <t>ckjkpV~Vh</t>
  </si>
  <si>
    <t>cks/kx;k</t>
  </si>
  <si>
    <t>cthjxat</t>
  </si>
  <si>
    <t>eksguiqj</t>
  </si>
  <si>
    <t>ekuiqj</t>
  </si>
  <si>
    <t>f[ktjljk;</t>
  </si>
  <si>
    <t>'ks[k?kkVh</t>
  </si>
  <si>
    <t>Mqefj;k</t>
  </si>
  <si>
    <t>Qrsgiqj</t>
  </si>
  <si>
    <t>uxj</t>
  </si>
  <si>
    <t>vkel</t>
  </si>
  <si>
    <t>Vsdkjh</t>
  </si>
  <si>
    <t>VudqIik</t>
  </si>
  <si>
    <t>xq:vk</t>
  </si>
  <si>
    <t>esLdkSj</t>
  </si>
  <si>
    <t>fglqvk</t>
  </si>
  <si>
    <t>fljnyk</t>
  </si>
  <si>
    <t>idjhcjkok¡</t>
  </si>
  <si>
    <t>jksg</t>
  </si>
  <si>
    <t>jtkSyh</t>
  </si>
  <si>
    <t>okjlyhxat</t>
  </si>
  <si>
    <t>ujgV</t>
  </si>
  <si>
    <t>vdcjiqj</t>
  </si>
  <si>
    <t>xksfoUniqj</t>
  </si>
  <si>
    <t>djih</t>
  </si>
  <si>
    <t>dysj</t>
  </si>
  <si>
    <t>dqFkkZ</t>
  </si>
  <si>
    <t>lksuHknz oa'kh lw;Ziqj</t>
  </si>
  <si>
    <t>ck:.k</t>
  </si>
  <si>
    <t>dqVqEck</t>
  </si>
  <si>
    <t>jQhxat</t>
  </si>
  <si>
    <t>nso</t>
  </si>
  <si>
    <t>uchuxj</t>
  </si>
  <si>
    <t>xksg</t>
  </si>
  <si>
    <t>dkdks</t>
  </si>
  <si>
    <t>e[knqeiqj</t>
  </si>
  <si>
    <t>eksnuxat</t>
  </si>
  <si>
    <t>gqyklxat</t>
  </si>
  <si>
    <t>jruh</t>
  </si>
  <si>
    <t>Keol Construction</t>
  </si>
  <si>
    <t>M/s Maa KamaKhya</t>
  </si>
  <si>
    <t>Satyendra Kumar Consyruction,Patna</t>
  </si>
  <si>
    <t>Bhole Shankar Construction pvt Ltd,aurangabad</t>
  </si>
  <si>
    <t>M/S Uma Shankar &amp; Co,Patna-7</t>
  </si>
  <si>
    <t>M/s shree krishna Engineering Works,Jehanabad</t>
  </si>
  <si>
    <t>Mata Di Construction</t>
  </si>
  <si>
    <t>C/o- Rina Devi, faya</t>
  </si>
  <si>
    <t>Roy Engineers</t>
  </si>
  <si>
    <t>Danapur</t>
  </si>
  <si>
    <t>Sanju kuamri</t>
  </si>
  <si>
    <t>Gaya</t>
  </si>
  <si>
    <t>M/s om Shakti Construction</t>
  </si>
  <si>
    <t>M/s Sidhnath Construction</t>
  </si>
  <si>
    <t>Satish Kusum Raj</t>
  </si>
  <si>
    <t>Jai Kumar</t>
  </si>
  <si>
    <t>M/s Sidhnath Consdtruction</t>
  </si>
  <si>
    <t>M/s Om Shakti Construction</t>
  </si>
  <si>
    <t>Anil Kumar</t>
  </si>
  <si>
    <t>MD. Rais Khan</t>
  </si>
  <si>
    <t>Nawada</t>
  </si>
  <si>
    <t>Ramesh Kumar</t>
  </si>
  <si>
    <t>M/S Shiv Shakti Construction</t>
  </si>
  <si>
    <t>Dhirendra prasad</t>
  </si>
  <si>
    <t>Arbind Prasad</t>
  </si>
  <si>
    <t>Sheikhpura</t>
  </si>
  <si>
    <t>Raj kumar Singh raja ConstructionPvt Ltd</t>
  </si>
  <si>
    <t>Kaushlendra Kumar</t>
  </si>
  <si>
    <t>Jehanabad</t>
  </si>
  <si>
    <t>Agency Address and Mobile No</t>
  </si>
  <si>
    <t>Narendra Yadav</t>
  </si>
  <si>
    <t>Arvind Kumar Singh</t>
  </si>
  <si>
    <t>Aurangabad</t>
  </si>
  <si>
    <t>Maa Sharda Construction</t>
  </si>
  <si>
    <t>New area, Aurangabad</t>
  </si>
  <si>
    <t>M/s Darshita Builders &amp; Developers Pvt Ltd.</t>
  </si>
  <si>
    <t>Bhabua-9973920426</t>
  </si>
  <si>
    <t>M/s Hari Om Construction</t>
  </si>
  <si>
    <t>Baba bateshwar Construction Pvt.Ltd,Bhagalpur</t>
  </si>
  <si>
    <t>Shyam Sundar Yadav,Banka</t>
  </si>
  <si>
    <t>Sudhir Prasad, Jamui</t>
  </si>
  <si>
    <t>Rajesh kumar Singh,Jamui</t>
  </si>
  <si>
    <t>M/s Tribhuwan prasad Singh &amp; Co,Jamui</t>
  </si>
  <si>
    <t>Daya Nand singh, 3-lp-2, Barari</t>
  </si>
  <si>
    <t>M/S Sai Highway &amp; Builders pvt ltd, Patna</t>
  </si>
  <si>
    <t>Dharmendra Kumar Choudhary, Bhagalpur</t>
  </si>
  <si>
    <t>M/S Daya Ram Singh, Begusarai</t>
  </si>
  <si>
    <t>Karnawati Builders Pvt. Ltd, Samastipur</t>
  </si>
  <si>
    <t>Lalan Kumar Radha Rani Sinha road, Bhagalpur</t>
  </si>
  <si>
    <t>Dilendra Prasad Singh, jamui</t>
  </si>
  <si>
    <t>M/s Satya Narayan singh, deoghar</t>
  </si>
  <si>
    <t>Amarpur Construction Co. Pvt. Ltd, Banka</t>
  </si>
  <si>
    <t>[kjhd</t>
  </si>
  <si>
    <t>bLekbZyiqj</t>
  </si>
  <si>
    <t>dgyxkao</t>
  </si>
  <si>
    <t>fcgiqj</t>
  </si>
  <si>
    <t>ihjiSarh</t>
  </si>
  <si>
    <t>jaxjk pkSd</t>
  </si>
  <si>
    <t xml:space="preserve"> 'kkgdqaM</t>
  </si>
  <si>
    <t>lckSj</t>
  </si>
  <si>
    <t>lUgkSyk</t>
  </si>
  <si>
    <t>ukFkuxj</t>
  </si>
  <si>
    <t>ukjk;.kiqj</t>
  </si>
  <si>
    <t>uoxfN;k</t>
  </si>
  <si>
    <t>xksikyiqj</t>
  </si>
  <si>
    <t>xksjkMhg</t>
  </si>
  <si>
    <t>/kkSjS;k</t>
  </si>
  <si>
    <t>ckjkgkV</t>
  </si>
  <si>
    <t>ckSalh</t>
  </si>
  <si>
    <t>csygj</t>
  </si>
  <si>
    <t>dVksfj;k</t>
  </si>
  <si>
    <t>jtkSu</t>
  </si>
  <si>
    <t>QqYyhMwej</t>
  </si>
  <si>
    <t>vejiqj</t>
  </si>
  <si>
    <t>pkSFke</t>
  </si>
  <si>
    <t>ekulh</t>
  </si>
  <si>
    <t>csynkSj</t>
  </si>
  <si>
    <t>y{ehiqj</t>
  </si>
  <si>
    <t>pdkbZ</t>
  </si>
  <si>
    <t>fldUnjk</t>
  </si>
  <si>
    <t>cjgV</t>
  </si>
  <si>
    <t>&gt;k&gt;k</t>
  </si>
  <si>
    <t>[kSjk</t>
  </si>
  <si>
    <t>pkuu</t>
  </si>
  <si>
    <t>lw;Zx&lt;+k dtjk f'k{kkapy</t>
  </si>
  <si>
    <t>cM+fg;k</t>
  </si>
  <si>
    <t>x&lt;+iqjk</t>
  </si>
  <si>
    <t>ukodksBh</t>
  </si>
  <si>
    <t>rs?kM+k</t>
  </si>
  <si>
    <t>MaMkjh</t>
  </si>
  <si>
    <t>lkgsciqj deky</t>
  </si>
  <si>
    <t>efVgkuh</t>
  </si>
  <si>
    <t xml:space="preserve">csxwljk; </t>
  </si>
  <si>
    <t>cjkSuh</t>
  </si>
  <si>
    <t>c[kjh</t>
  </si>
  <si>
    <t>[kksnkoUriqqj</t>
  </si>
  <si>
    <t xml:space="preserve"> 'ks[kiqjk</t>
  </si>
  <si>
    <t>psojk</t>
  </si>
  <si>
    <t>vfj;kjh</t>
  </si>
  <si>
    <t>VsfV;kcEcj</t>
  </si>
  <si>
    <t>vljxat</t>
  </si>
  <si>
    <t>tekyiqj</t>
  </si>
  <si>
    <t>rkjkiqj</t>
  </si>
  <si>
    <t>laxzkeiqj</t>
  </si>
  <si>
    <t>gŒ [kM+xiqj</t>
  </si>
  <si>
    <t>Rajesh kumar Singh Sikandara,Jamui</t>
  </si>
  <si>
    <t>Rajendra Kumar</t>
  </si>
  <si>
    <t>Puja Kumari</t>
  </si>
  <si>
    <t>Anil Kumar Singh</t>
  </si>
  <si>
    <t>Anil Kumar Singh,Sheikhpura</t>
  </si>
  <si>
    <t>Ashok Kumar ,Sheikhpura</t>
  </si>
  <si>
    <t>M/S Balram Kumar</t>
  </si>
  <si>
    <t>M/S BalramKumar</t>
  </si>
  <si>
    <t>Budha infrastructure Pvt. Ltd.</t>
  </si>
  <si>
    <t>M/s Daya Ram singh</t>
  </si>
  <si>
    <t>Saheb Singh Construction</t>
  </si>
  <si>
    <t>M/S Brij Deo Singh, Begusarai</t>
  </si>
  <si>
    <t>M/S Imperial Foundation Pvt.Ltd. Kankarbag</t>
  </si>
  <si>
    <t>M/S Chandra Shekhar Singh &amp; Co.Bihat,Begusarai</t>
  </si>
  <si>
    <t>M/Raja Enterprises &amp; Co.,Begusarai</t>
  </si>
  <si>
    <t>M/S Satyanarayan Singh, Deoghar</t>
  </si>
  <si>
    <t>Sudhir Prasad,Jamui</t>
  </si>
  <si>
    <t>M/S tribhuwan Prasad Singh,Jamui</t>
  </si>
  <si>
    <t>Krishna Kumar Singh, khagaria</t>
  </si>
  <si>
    <t>Puja kumari,Munger</t>
  </si>
  <si>
    <t>Ravi Bhushan Singh, Alawaalpur</t>
  </si>
  <si>
    <t>M/S Tribhuwan Prasad Singh, Jamui</t>
  </si>
  <si>
    <t>Dilendra Prasad Singh, Jamui</t>
  </si>
  <si>
    <t>Rajesh Kumar Singh, Jamui</t>
  </si>
  <si>
    <t>fd'kuiqj</t>
  </si>
  <si>
    <t>,dek</t>
  </si>
  <si>
    <t>XokyikM+k</t>
  </si>
  <si>
    <t>dqekj[kaM</t>
  </si>
  <si>
    <t>cuek bVgjh</t>
  </si>
  <si>
    <t>dgjk</t>
  </si>
  <si>
    <t>efg"kh</t>
  </si>
  <si>
    <t>flejh c[fr;kjiqj</t>
  </si>
  <si>
    <t>irj?kV</t>
  </si>
  <si>
    <t>lksuo"kkZ</t>
  </si>
  <si>
    <t>lrj dVS;k</t>
  </si>
  <si>
    <t>ly[kqvk</t>
  </si>
  <si>
    <t>uogêk</t>
  </si>
  <si>
    <t xml:space="preserve">clariqj </t>
  </si>
  <si>
    <t>çrkixat</t>
  </si>
  <si>
    <t>f=os.khxat</t>
  </si>
  <si>
    <t>fiijk</t>
  </si>
  <si>
    <t>jk?kksiqj</t>
  </si>
  <si>
    <t>ljk;x&lt;+</t>
  </si>
  <si>
    <t>ljk;x&lt;+&amp;HkifV;kgh</t>
  </si>
  <si>
    <t>Nkrkiqj</t>
  </si>
  <si>
    <t>eqjyhxat</t>
  </si>
  <si>
    <t>fcgkjhxat</t>
  </si>
  <si>
    <t>flags'oj</t>
  </si>
  <si>
    <t>mnkfd'kquxat</t>
  </si>
  <si>
    <t>vkyeuxj</t>
  </si>
  <si>
    <t>M/s Krishna Construction,Saharsa</t>
  </si>
  <si>
    <t>M/S Sri Krishna Construction.Co.,C/Osudhila Swami Sdan,Gopalgang</t>
  </si>
  <si>
    <t>Dhiraj Kumar agarwal,Supaul</t>
  </si>
  <si>
    <t>Madan Kumar Singh,Supaul</t>
  </si>
  <si>
    <t>M/s Durga Pratap Singh,Kidwaipuri,Patna</t>
  </si>
  <si>
    <t>Kailash Prasad ydav,Supaul</t>
  </si>
  <si>
    <t>Ashok Kumar,Saharsa</t>
  </si>
  <si>
    <t>M/S alam Construction works &amp; Company, Madhepura</t>
  </si>
  <si>
    <t>Avaneesh Enterprises, Ghaziabad</t>
  </si>
  <si>
    <t>/kenkgk</t>
  </si>
  <si>
    <t>chŒ dksBh</t>
  </si>
  <si>
    <t>cueu[kh</t>
  </si>
  <si>
    <t>iwf.kZ;k¡ iwoZ</t>
  </si>
  <si>
    <t>Jhuxj</t>
  </si>
  <si>
    <t>dqlkZdkaVk</t>
  </si>
  <si>
    <t>fldVh</t>
  </si>
  <si>
    <t>Hkjxkek</t>
  </si>
  <si>
    <t>iyklh</t>
  </si>
  <si>
    <t>jkuhxat</t>
  </si>
  <si>
    <t>Qkjfclxat</t>
  </si>
  <si>
    <t>tksdhgkV</t>
  </si>
  <si>
    <t>ujirxat</t>
  </si>
  <si>
    <t>leSyh</t>
  </si>
  <si>
    <t>dqlSyk</t>
  </si>
  <si>
    <t>MaM[kksjk</t>
  </si>
  <si>
    <t>Bkdqjxat</t>
  </si>
  <si>
    <t>cgknwjxat</t>
  </si>
  <si>
    <t>dkspk/kkeu</t>
  </si>
  <si>
    <t>iksfB;k</t>
  </si>
  <si>
    <t>Vs&lt;+kxkN</t>
  </si>
  <si>
    <t>ukScr yky eŒfoŒ dqdjkSu&amp;2</t>
  </si>
  <si>
    <t>e/; fo|ky;] jaxiqjk</t>
  </si>
  <si>
    <t>vkŒ e/; fo|ky;] uhjiqj</t>
  </si>
  <si>
    <t>Name of the Block</t>
  </si>
  <si>
    <t>Hari Mohan Bishwas Hasanganj Katihar-9955713757</t>
  </si>
  <si>
    <t>MD. Iftakar Alam Jokihat Araria-9431835133</t>
  </si>
  <si>
    <t>M/S R.P Construction Rahikatoal Araria-9431412396</t>
  </si>
  <si>
    <t>Hari Mohan VishwasHasnganj Katihar-9955713757</t>
  </si>
  <si>
    <t>Ashok Kumar Goushala- Katihar-9431096238</t>
  </si>
  <si>
    <t>Pankaj Kumar Singh Gami Tola Katihar, Bihar-9431229327</t>
  </si>
  <si>
    <t>Sirajur Rahman Churipatti Road Kishanganj Bihar-9470866777</t>
  </si>
  <si>
    <t>pfd;k</t>
  </si>
  <si>
    <t>rqjdkSfy;k</t>
  </si>
  <si>
    <t>dksVok</t>
  </si>
  <si>
    <t>idMh+n;ky</t>
  </si>
  <si>
    <t>jkex&lt;+ok</t>
  </si>
  <si>
    <t>gjlhnh</t>
  </si>
  <si>
    <t>fiijkdksBh</t>
  </si>
  <si>
    <t>lqxkSyh</t>
  </si>
  <si>
    <t>esglh</t>
  </si>
  <si>
    <t>fpjS;k</t>
  </si>
  <si>
    <t>eksfrgkjh</t>
  </si>
  <si>
    <t>vjsjkt</t>
  </si>
  <si>
    <t>&lt;+kdk</t>
  </si>
  <si>
    <t>vnkiqj</t>
  </si>
  <si>
    <t>igkjiqj</t>
  </si>
  <si>
    <t>Qsugjk</t>
  </si>
  <si>
    <t>jDlkSy</t>
  </si>
  <si>
    <t>catfj;k</t>
  </si>
  <si>
    <t>dY;k.kiqj</t>
  </si>
  <si>
    <r>
      <t xml:space="preserve">cxgk </t>
    </r>
    <r>
      <rPr>
        <sz val="12"/>
        <color theme="1"/>
        <rFont val="Times New Roman"/>
        <family val="1"/>
      </rPr>
      <t>II</t>
    </r>
  </si>
  <si>
    <t>jkeuxj</t>
  </si>
  <si>
    <t>ea&gt;kSfy;k</t>
  </si>
  <si>
    <t>ujdfV;kxat</t>
  </si>
  <si>
    <t>fHkrgk</t>
  </si>
  <si>
    <t>xkSukgk</t>
  </si>
  <si>
    <t>;ksxkiÍh</t>
  </si>
  <si>
    <t>puifV;k</t>
  </si>
  <si>
    <t>cSfj;k</t>
  </si>
  <si>
    <r>
      <t xml:space="preserve">cxgk </t>
    </r>
    <r>
      <rPr>
        <sz val="12"/>
        <color theme="1"/>
        <rFont val="Times New Roman"/>
        <family val="1"/>
      </rPr>
      <t>I</t>
    </r>
  </si>
  <si>
    <t>ukSru</t>
  </si>
  <si>
    <t>csfr;k</t>
  </si>
  <si>
    <t>fldVk</t>
  </si>
  <si>
    <t>ykSfj;k</t>
  </si>
  <si>
    <t>:uh lSniqj</t>
  </si>
  <si>
    <t>cFkukgk</t>
  </si>
  <si>
    <t>cktiÍh</t>
  </si>
  <si>
    <t>csylaM</t>
  </si>
  <si>
    <t>ijlkSuh</t>
  </si>
  <si>
    <t>jhxk</t>
  </si>
  <si>
    <t>lqjlaM</t>
  </si>
  <si>
    <t>canjk</t>
  </si>
  <si>
    <t>ckspgkW</t>
  </si>
  <si>
    <t>ckspkgkW</t>
  </si>
  <si>
    <t>dkWVh</t>
  </si>
  <si>
    <t>dq&lt;+uh</t>
  </si>
  <si>
    <t>ehukiqj</t>
  </si>
  <si>
    <t>eksrhiqj</t>
  </si>
  <si>
    <t>eMou</t>
  </si>
  <si>
    <t>eqjkSy</t>
  </si>
  <si>
    <t>eq'kgjh</t>
  </si>
  <si>
    <t>ik:</t>
  </si>
  <si>
    <t>ldjk</t>
  </si>
  <si>
    <t>ljS;k</t>
  </si>
  <si>
    <t>vkSjkb</t>
  </si>
  <si>
    <t>xk;?kkV</t>
  </si>
  <si>
    <t>rfj;kuh</t>
  </si>
  <si>
    <t>egqvk</t>
  </si>
  <si>
    <t>egukj</t>
  </si>
  <si>
    <t>ikrsiqj</t>
  </si>
  <si>
    <t>iVs&lt;+h csylj</t>
  </si>
  <si>
    <t>jktkikdj</t>
  </si>
  <si>
    <t>nsljh</t>
  </si>
  <si>
    <t>tUnkgk</t>
  </si>
  <si>
    <t>ykyxat</t>
  </si>
  <si>
    <t>M/S Sushil kumar Gayatri Nagar, Motihari-9430494360</t>
  </si>
  <si>
    <t xml:space="preserve">Munna Kumar Singh East Champaran Bihar-9097820489 </t>
  </si>
  <si>
    <t>Ravi Bhusan Singh, Alawalpur patna-9431083150</t>
  </si>
  <si>
    <t>Virendra Kumar Chaudhari, East Champaran Bihar-</t>
  </si>
  <si>
    <t>Smt.Radha Devi,East Champaran, Bihar-9471886673</t>
  </si>
  <si>
    <t>Sanjay Kumar Jha, East Champaran-9934244750</t>
  </si>
  <si>
    <t>Munna Kumar Singh -East Champaran-9097820489</t>
  </si>
  <si>
    <t>Keshav Kumar Keshri East Champaran-7779830772</t>
  </si>
  <si>
    <t>Sanjay Kumar Jha East Chaparan-9934244750</t>
  </si>
  <si>
    <t>R.S.Construction Telharakala.East Champaran</t>
  </si>
  <si>
    <t>Vijay Kumar Singh Persouni East Champaran-9471296790</t>
  </si>
  <si>
    <t>Alok Kumar Sangrampur East Champaran-9631044077</t>
  </si>
  <si>
    <t>Vijay Kumar Singh Persouni, East Champaran-9471296790</t>
  </si>
  <si>
    <t>Kiran Devi East Champaran Biha-9006524444</t>
  </si>
  <si>
    <t>M/S C.S.Construction Gaytri Nagar,Motihari-9473290979</t>
  </si>
  <si>
    <t>Sabir Husain West Champaran Bihar-9430023820,9661948918</t>
  </si>
  <si>
    <t>M/S M.K. Enterprises, Sansaraiya W.Champaran-9431212686</t>
  </si>
  <si>
    <t>Shatrughan PrasadBettiah, W. Champaran-9431204259</t>
  </si>
  <si>
    <t>Ravi Bhushan Singh-Patna,Bihar-9431083150</t>
  </si>
  <si>
    <t>Sanjay Kumar Mishra West Champaran-9546215798</t>
  </si>
  <si>
    <t>Asiana Contract Pvt.Ltd.Gopalganj-9431088485</t>
  </si>
  <si>
    <t>Akhilesh Kumar Chaudhary Sitamarhi-9431415700</t>
  </si>
  <si>
    <t>Rajesh Kumar Sitamarhi-9931490405</t>
  </si>
  <si>
    <t>Amresh Kumar Dumra Sitamarhi-9525120333</t>
  </si>
  <si>
    <t>Sharda Construction Patna-9431829462</t>
  </si>
  <si>
    <t>M/S Sheel Construction Sheohar Bihar-9473034622</t>
  </si>
  <si>
    <t>Ashok Kumar Singh Muzaffarpur-8521110001</t>
  </si>
  <si>
    <t>Ravi Jalan Patna City-9546109122</t>
  </si>
  <si>
    <t>M/S Sanjay Construction Mahendru Patna-9431877189</t>
  </si>
  <si>
    <t>Devendra Kumar-Motipur Muzaffarpur-9473156515</t>
  </si>
  <si>
    <t>Mahesh Kumar Minapur Muzaffarpur-9931805726</t>
  </si>
  <si>
    <t>Keshav Kumar Keshri Bihar-7779830772</t>
  </si>
  <si>
    <t>Sushil Kumar Brindavan Sheohar-9905176583</t>
  </si>
  <si>
    <t>Binod Kumar Singh Basdeopur Chandal Vaishali-9931272442</t>
  </si>
  <si>
    <t>Dilip Kumar Patepur Vaishali-8521072115</t>
  </si>
  <si>
    <t>M/S Sanjay Construction Musllahpur Hat Mahendru Patna-9431877189</t>
  </si>
  <si>
    <t>Er. A.P. Construction Pvt.Ltd. Hajipur Vaishali-9431450146</t>
  </si>
  <si>
    <t>M/S Satyendra Kumar &amp; Co. Construction Pvt.Ltd Exhibition Road Patna-9308003925</t>
  </si>
  <si>
    <t>Ravindra Prasad Sharma jorpura Samastipur-9006504477</t>
  </si>
  <si>
    <t>Er.A.P. Construction Pvt.Ltd. Hajipur Vaishali-9431450146</t>
  </si>
  <si>
    <t>dq0LFkku</t>
  </si>
  <si>
    <t>fcjkSy</t>
  </si>
  <si>
    <t>guqekuuxj</t>
  </si>
  <si>
    <t>?kks?kjMhgk</t>
  </si>
  <si>
    <t>[kqVkSuk</t>
  </si>
  <si>
    <t xml:space="preserve">[ktkSyh </t>
  </si>
  <si>
    <t>&gt;a&gt;kjiqj</t>
  </si>
  <si>
    <t>ckcwcjgh</t>
  </si>
  <si>
    <t>cklksiÍh</t>
  </si>
  <si>
    <t>csuhiêh</t>
  </si>
  <si>
    <t>e/kokiqj</t>
  </si>
  <si>
    <t xml:space="preserve">e/ksiqj </t>
  </si>
  <si>
    <t xml:space="preserve">gjyk[kh </t>
  </si>
  <si>
    <t xml:space="preserve">iaMkSy </t>
  </si>
  <si>
    <t>jfgdk</t>
  </si>
  <si>
    <t>jktuxj</t>
  </si>
  <si>
    <t>Qqyijkl</t>
  </si>
  <si>
    <t xml:space="preserve">t;uxj </t>
  </si>
  <si>
    <t>va/kjkBk&lt;+h</t>
  </si>
  <si>
    <t xml:space="preserve">ykSdgh </t>
  </si>
  <si>
    <t>ynfu;k¡</t>
  </si>
  <si>
    <t>[kkuiqj</t>
  </si>
  <si>
    <t>eksjok</t>
  </si>
  <si>
    <t>f'kokthuxj</t>
  </si>
  <si>
    <t>flaf?k;k</t>
  </si>
  <si>
    <t>fo|kifruxj</t>
  </si>
  <si>
    <t>foHkqrhiqj</t>
  </si>
  <si>
    <t>gluiqj</t>
  </si>
  <si>
    <t>jksljk</t>
  </si>
  <si>
    <t>ljk;jatu</t>
  </si>
  <si>
    <t>mft;kjiqj</t>
  </si>
  <si>
    <t>okfj"kuxj</t>
  </si>
  <si>
    <t>M/S Maruti Enterprises,Hajipur</t>
  </si>
  <si>
    <t>Smt. Rita Devi, Hanuman Nagar</t>
  </si>
  <si>
    <t>Madhav Construction, Darbhanga</t>
  </si>
  <si>
    <t>Avaneesh Enterprises, 111-k-35/3A. Gaziabad</t>
  </si>
  <si>
    <t>M/S Subodh kumar Singh, Saran</t>
  </si>
  <si>
    <t>Rajesh Kumar, C/o shiva Hardware</t>
  </si>
  <si>
    <t>Rajesh Kumar, C/o Shiva Hardware, Patna</t>
  </si>
  <si>
    <t>Ray &amp; Raj engineering Pvt.Ltd, Samastipur</t>
  </si>
  <si>
    <t>Vinod Kumar Singh, Samastipur</t>
  </si>
  <si>
    <t>Chandra Prakash, 305, Patna</t>
  </si>
  <si>
    <t>Sudhakant enterprises Pvt. Ltd. Samastipur</t>
  </si>
  <si>
    <t>Vinod kumar Singh, Samastipur</t>
  </si>
  <si>
    <t>Arvind Kumar Singh, Samastipur</t>
  </si>
  <si>
    <t>Satyendra Kumar Construction, Patna-800001</t>
  </si>
  <si>
    <t>tykyiqj</t>
  </si>
  <si>
    <t>Nijk lnj</t>
  </si>
  <si>
    <t>rjS;k</t>
  </si>
  <si>
    <t>cfu;kiqj</t>
  </si>
  <si>
    <t>blqvkiqj</t>
  </si>
  <si>
    <t>ijlk</t>
  </si>
  <si>
    <t>e&lt;+kSjk</t>
  </si>
  <si>
    <t>Eklj[k</t>
  </si>
  <si>
    <t>ip:[kh</t>
  </si>
  <si>
    <t>dVs;k</t>
  </si>
  <si>
    <t>ek&gt;kW</t>
  </si>
  <si>
    <t>cjkSyh</t>
  </si>
  <si>
    <t>Hkksjs</t>
  </si>
  <si>
    <t>fl/kofy;k</t>
  </si>
  <si>
    <t>dqpk;dksV</t>
  </si>
  <si>
    <t>gFkqvk</t>
  </si>
  <si>
    <t>Qqyofj;k</t>
  </si>
  <si>
    <t>mpdkxkWo</t>
  </si>
  <si>
    <t>iapnsojh</t>
  </si>
  <si>
    <t>fot;hiqj</t>
  </si>
  <si>
    <t>oSdq.Biqj</t>
  </si>
  <si>
    <t>Bajrangi Singh,chapra</t>
  </si>
  <si>
    <t>Er. A p Construction Pvt Ltd,Gopalgang</t>
  </si>
  <si>
    <t>M/s Sethi Construction, Chapra</t>
  </si>
  <si>
    <t>M/s shailcon Construction, Gopalgang</t>
  </si>
  <si>
    <t>M/s Shailon Construction, Gopalgang</t>
  </si>
  <si>
    <t>Anand mishra, Gopalgang</t>
  </si>
  <si>
    <t>Sona Engicon Pvt Ltd, Gopalganj</t>
  </si>
  <si>
    <t>M/s Pawan Construction, Uchakagawn</t>
  </si>
  <si>
    <t>Satrughan singh</t>
  </si>
  <si>
    <t>Land Problem</t>
  </si>
  <si>
    <t>School name change with Ref.No. 1815 NIT-45 (Retender)</t>
  </si>
  <si>
    <t>Land not available</t>
  </si>
  <si>
    <t>Tender Process</t>
  </si>
  <si>
    <t>Retender</t>
  </si>
  <si>
    <t>Anand Mishra, Gopalgang</t>
  </si>
  <si>
    <t>Kumar manash Construction, Gopalganj</t>
  </si>
  <si>
    <t>M/s Gaurav Construction, Muzaffarpur</t>
  </si>
  <si>
    <t>Jiwan Laxmi Construction Pvt Ltd, Patna</t>
  </si>
  <si>
    <t>M/S Raj Construction, Aurangabad</t>
  </si>
  <si>
    <t>Rajesh Kumar</t>
  </si>
  <si>
    <t>,C/o shiva Hardware,Patna</t>
  </si>
  <si>
    <t>M/s Shree Krishna Engineering</t>
  </si>
  <si>
    <t>Kuhu Construction</t>
  </si>
  <si>
    <t>xjhciqj mjnq</t>
  </si>
  <si>
    <t>Date of LOA</t>
  </si>
  <si>
    <t>Subodh kumar , Madhubani</t>
  </si>
  <si>
    <t>Dispute</t>
  </si>
  <si>
    <t>20-2-14</t>
  </si>
  <si>
    <t>LOW LAND MORE THAN 10 FEET</t>
  </si>
  <si>
    <t>LOW LAND MORE THAN 10 FEET DEEP IN HALF PORTION AND ENCROCHMENT IN HALF PORTION</t>
  </si>
  <si>
    <t>3.3.14</t>
  </si>
  <si>
    <t>land dispute</t>
  </si>
  <si>
    <t>process of private land registration</t>
  </si>
  <si>
    <t>MODEL/BUILDING TO BE DISMANTED</t>
  </si>
  <si>
    <t>No Land</t>
  </si>
  <si>
    <t>Local Problem</t>
  </si>
  <si>
    <t>SSS-73</t>
  </si>
  <si>
    <t>Obstruction (tree)</t>
  </si>
  <si>
    <t>Land not avialable</t>
  </si>
  <si>
    <t>Land Not aviable</t>
  </si>
  <si>
    <t>LOA not available</t>
  </si>
  <si>
    <t>Jai Mata di Construction</t>
  </si>
  <si>
    <t>School not locate</t>
  </si>
  <si>
    <t>Work stop by DPO</t>
  </si>
  <si>
    <t>Land Dispute</t>
  </si>
  <si>
    <t>Tree cutting reuire</t>
  </si>
  <si>
    <t xml:space="preserve">Progress report for the construction of SSS (Sanctioned Year 2012-13)                          </t>
  </si>
  <si>
    <t>Progress Report for the construction of SSS ( Sanc. Year 2012 - 13 )</t>
  </si>
  <si>
    <t>Name &amp; contact no. of EE : Satish Prasad (8987263065), AE (Patna &amp; Nalanda):- S.Tiwari  (9431495949), AE (Bhojpur):- Rama Shanker Prasad (9431492761), AE (Buxar):- Atul Kr. Burnwal (9835658494) &amp; AE (Rohtas &amp; Kaimur):- Vijay Prasad Singh (9431041889)</t>
  </si>
  <si>
    <t>Name &amp; contact no. of EE :- Rajiv Ranjan (9234271071), AE :-  Mallu Singh (9835471249/ 9471211134), AE :- Helal Ahmad (9771081441), AE :- Benaik Prasad (9431420392)</t>
  </si>
  <si>
    <t>Name &amp; contact no. of EE :- Ranvijay Kr. Sinha (9934961293), AE :- Vindo Kr. Pandey (9472722090), &amp; Sanjeev Kumar 9931487994</t>
  </si>
  <si>
    <t>Archana Contractors Pvt Ltd, Patna</t>
  </si>
  <si>
    <t>Name &amp; contact no. of EE :- Manjo Kumar Pandey (9661818750) , AE :- Umesh Kumar  (8986493581) &amp; A.E.:- Madan Mohan Kumar (9431413291)</t>
  </si>
  <si>
    <t>Tie Beam</t>
  </si>
  <si>
    <t>Earth Excavation</t>
  </si>
  <si>
    <t>G.L.</t>
  </si>
  <si>
    <t>Tie beam</t>
  </si>
  <si>
    <t>E/W</t>
  </si>
  <si>
    <t>11000 v wire (Earth Work)</t>
  </si>
  <si>
    <t xml:space="preserve">pond </t>
  </si>
  <si>
    <t>foundation column</t>
  </si>
  <si>
    <t>Drawing not available</t>
  </si>
  <si>
    <t>RCC in foundation</t>
  </si>
  <si>
    <t>Footing</t>
  </si>
  <si>
    <t>BFS</t>
  </si>
  <si>
    <t>Way not available</t>
  </si>
  <si>
    <t>Low Land about 12'-0"</t>
  </si>
  <si>
    <t>PCC</t>
  </si>
  <si>
    <t xml:space="preserve">work stoped by BMSP </t>
  </si>
  <si>
    <t>tie beam</t>
  </si>
  <si>
    <t>Date:-31.07.2014</t>
  </si>
  <si>
    <t xml:space="preserve">Shiv Shankar Singh Construction pvt. Ltd </t>
  </si>
  <si>
    <t>Ms Jagdamba buildcon pvt ltd jai prakash nagar Ara</t>
  </si>
  <si>
    <t>Shivasati Cons truction pvt ltd. Patliputra colony patna</t>
  </si>
  <si>
    <t>Savitri technorats pvt ltd kaithwalia ward no. 7 gopalganj</t>
  </si>
  <si>
    <t>Asiana Contractor Pvt. Ltd.-9431088485</t>
  </si>
  <si>
    <t>land problem</t>
  </si>
  <si>
    <t>Hariom construction vill-khaira po-jaihindtendua distt- Aurangabad</t>
  </si>
  <si>
    <t>Anand mishra</t>
  </si>
  <si>
    <t>Ashok construction vill+po- Chhitwana, Gopalganj</t>
  </si>
  <si>
    <t>no land</t>
  </si>
  <si>
    <t>GROUND FLOOR PLINTH  COMP. WORK IN PROGRESS</t>
  </si>
  <si>
    <t>GROUND FLOOR LINTEL  LEVEL WORK IN PROGRESS</t>
  </si>
  <si>
    <t>Sisley Construction Basantpur, W. Champaran</t>
  </si>
  <si>
    <t>Brijesh Kumar</t>
  </si>
  <si>
    <t>Radhey Krishna Construction</t>
  </si>
  <si>
    <t>Hari Shankar Prasad</t>
  </si>
  <si>
    <t>Krishna Ganeshpur, PO- Mamrejpur, PS- chenari, Rohtas</t>
  </si>
  <si>
    <t>Rama Construction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</si>
</sst>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%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0"/>
      <color theme="1"/>
      <name val="Kruti Dev 010"/>
    </font>
    <font>
      <sz val="12"/>
      <color theme="1"/>
      <name val="Kruti Dev 010"/>
    </font>
    <font>
      <sz val="12"/>
      <color rgb="FF000000"/>
      <name val="Kruti Dev 010"/>
    </font>
    <font>
      <sz val="13"/>
      <color rgb="FF000000"/>
      <name val="Kruti Dev 010"/>
    </font>
    <font>
      <sz val="11"/>
      <color rgb="FF000000"/>
      <name val="Kruti Dev 010"/>
    </font>
    <font>
      <sz val="14"/>
      <color rgb="FF000000"/>
      <name val="Kruti Dev 010"/>
    </font>
    <font>
      <sz val="11"/>
      <color theme="1"/>
      <name val="Calibri"/>
      <family val="2"/>
      <charset val="1"/>
      <scheme val="minor"/>
    </font>
    <font>
      <sz val="14"/>
      <color theme="1"/>
      <name val="Kruti Dev 010"/>
    </font>
    <font>
      <sz val="11"/>
      <color indexed="8"/>
      <name val="Calibri"/>
      <family val="2"/>
    </font>
    <font>
      <sz val="14"/>
      <name val="Kruti Dev 010"/>
    </font>
    <font>
      <b/>
      <sz val="16"/>
      <color theme="1"/>
      <name val="Times New Roman"/>
      <family val="1"/>
    </font>
    <font>
      <b/>
      <sz val="12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5"/>
      <color theme="1"/>
      <name val="Kruti Dev 010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name val="Times New Roman"/>
      <family val="1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Kruti Dev 010"/>
    </font>
    <font>
      <sz val="11"/>
      <color theme="0" tint="-0.499984740745262"/>
      <name val="Calibri"/>
      <family val="2"/>
      <scheme val="minor"/>
    </font>
    <font>
      <b/>
      <sz val="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8" fillId="0" borderId="0"/>
    <xf numFmtId="0" fontId="30" fillId="0" borderId="0"/>
    <xf numFmtId="0" fontId="28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</cellStyleXfs>
  <cellXfs count="64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/>
    <xf numFmtId="0" fontId="11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1" fontId="10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/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wrapText="1"/>
    </xf>
    <xf numFmtId="16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1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wrapText="1"/>
    </xf>
    <xf numFmtId="0" fontId="24" fillId="0" borderId="1" xfId="0" applyFont="1" applyBorder="1" applyAlignment="1">
      <alignment horizontal="left" wrapText="1"/>
    </xf>
    <xf numFmtId="16" fontId="21" fillId="0" borderId="5" xfId="0" applyNumberFormat="1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16" fontId="21" fillId="0" borderId="7" xfId="0" applyNumberFormat="1" applyFont="1" applyBorder="1" applyAlignment="1">
      <alignment horizontal="center" wrapText="1"/>
    </xf>
    <xf numFmtId="16" fontId="21" fillId="0" borderId="6" xfId="0" applyNumberFormat="1" applyFont="1" applyBorder="1" applyAlignment="1">
      <alignment horizontal="center" wrapText="1"/>
    </xf>
    <xf numFmtId="17" fontId="21" fillId="0" borderId="5" xfId="0" applyNumberFormat="1" applyFont="1" applyBorder="1" applyAlignment="1">
      <alignment horizontal="center" wrapText="1"/>
    </xf>
    <xf numFmtId="17" fontId="21" fillId="0" borderId="6" xfId="0" applyNumberFormat="1" applyFont="1" applyBorder="1" applyAlignment="1">
      <alignment horizontal="center" wrapText="1"/>
    </xf>
    <xf numFmtId="17" fontId="21" fillId="0" borderId="7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21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5" xfId="0" applyBorder="1"/>
    <xf numFmtId="0" fontId="23" fillId="0" borderId="5" xfId="0" applyFont="1" applyBorder="1" applyAlignment="1">
      <alignment horizontal="center" vertical="top" wrapText="1"/>
    </xf>
    <xf numFmtId="0" fontId="24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5" fillId="0" borderId="1" xfId="0" applyFont="1" applyBorder="1"/>
    <xf numFmtId="0" fontId="0" fillId="0" borderId="1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2" fontId="0" fillId="0" borderId="1" xfId="0" applyNumberFormat="1" applyBorder="1"/>
    <xf numFmtId="0" fontId="0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" fontId="21" fillId="0" borderId="5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16" fontId="21" fillId="0" borderId="1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wrapText="1"/>
    </xf>
    <xf numFmtId="16" fontId="5" fillId="0" borderId="5" xfId="0" applyNumberFormat="1" applyFont="1" applyBorder="1" applyAlignment="1">
      <alignment horizontal="center" wrapText="1"/>
    </xf>
    <xf numFmtId="16" fontId="5" fillId="0" borderId="1" xfId="0" applyNumberFormat="1" applyFont="1" applyBorder="1" applyAlignment="1">
      <alignment horizontal="center" wrapText="1"/>
    </xf>
    <xf numFmtId="17" fontId="5" fillId="0" borderId="5" xfId="0" applyNumberFormat="1" applyFont="1" applyBorder="1" applyAlignment="1">
      <alignment horizontal="center" wrapText="1"/>
    </xf>
    <xf numFmtId="0" fontId="33" fillId="0" borderId="0" xfId="0" applyFont="1" applyBorder="1" applyAlignment="1">
      <alignment horizontal="left" vertical="center" indent="10"/>
    </xf>
    <xf numFmtId="0" fontId="27" fillId="0" borderId="1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9" fillId="0" borderId="1" xfId="2" applyFont="1" applyFill="1" applyBorder="1" applyAlignment="1">
      <alignment horizontal="left" vertical="center" wrapText="1"/>
    </xf>
    <xf numFmtId="0" fontId="29" fillId="0" borderId="5" xfId="2" applyFont="1" applyFill="1" applyBorder="1" applyAlignment="1">
      <alignment horizontal="left" vertical="center" wrapText="1"/>
    </xf>
    <xf numFmtId="0" fontId="29" fillId="0" borderId="7" xfId="2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1" fillId="0" borderId="1" xfId="2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32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16" fontId="5" fillId="0" borderId="7" xfId="0" applyNumberFormat="1" applyFont="1" applyBorder="1" applyAlignment="1">
      <alignment horizontal="center" wrapText="1"/>
    </xf>
    <xf numFmtId="17" fontId="5" fillId="0" borderId="6" xfId="0" applyNumberFormat="1" applyFont="1" applyBorder="1" applyAlignment="1">
      <alignment horizontal="center" wrapText="1"/>
    </xf>
    <xf numFmtId="17" fontId="5" fillId="0" borderId="7" xfId="0" applyNumberFormat="1" applyFont="1" applyBorder="1" applyAlignment="1">
      <alignment horizontal="center" wrapText="1"/>
    </xf>
    <xf numFmtId="0" fontId="29" fillId="0" borderId="1" xfId="4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5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 wrapText="1"/>
    </xf>
    <xf numFmtId="0" fontId="31" fillId="0" borderId="1" xfId="6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4" fillId="0" borderId="3" xfId="0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33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0" fontId="29" fillId="0" borderId="1" xfId="4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9" fillId="0" borderId="5" xfId="4" applyFont="1" applyFill="1" applyBorder="1" applyAlignment="1">
      <alignment horizontal="left" vertical="center" wrapText="1"/>
    </xf>
    <xf numFmtId="0" fontId="29" fillId="0" borderId="6" xfId="4" applyFont="1" applyFill="1" applyBorder="1" applyAlignment="1">
      <alignment horizontal="left" vertical="center" wrapText="1"/>
    </xf>
    <xf numFmtId="0" fontId="29" fillId="0" borderId="7" xfId="4" applyFont="1" applyFill="1" applyBorder="1" applyAlignment="1">
      <alignment horizontal="left" vertical="center" wrapText="1"/>
    </xf>
    <xf numFmtId="0" fontId="29" fillId="0" borderId="1" xfId="4" applyFont="1" applyFill="1" applyBorder="1" applyAlignment="1">
      <alignment horizontal="left" vertical="center" wrapText="1"/>
    </xf>
    <xf numFmtId="164" fontId="29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0" fillId="0" borderId="0" xfId="0" applyFont="1" applyBorder="1" applyAlignment="1">
      <alignment horizontal="left" vertical="center" indent="10"/>
    </xf>
    <xf numFmtId="0" fontId="29" fillId="0" borderId="1" xfId="7" applyFont="1" applyFill="1" applyBorder="1" applyAlignment="1">
      <alignment horizontal="left" vertical="center"/>
    </xf>
    <xf numFmtId="0" fontId="41" fillId="0" borderId="1" xfId="7" applyFont="1" applyFill="1" applyBorder="1" applyAlignment="1">
      <alignment horizontal="left" vertical="center"/>
    </xf>
    <xf numFmtId="0" fontId="41" fillId="0" borderId="1" xfId="2" applyFont="1" applyFill="1" applyBorder="1" applyAlignment="1">
      <alignment horizontal="left" vertical="center"/>
    </xf>
    <xf numFmtId="0" fontId="43" fillId="0" borderId="14" xfId="0" applyFont="1" applyBorder="1" applyAlignment="1">
      <alignment horizontal="left"/>
    </xf>
    <xf numFmtId="0" fontId="38" fillId="0" borderId="1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2" fillId="0" borderId="0" xfId="0" applyFont="1" applyAlignment="1">
      <alignment horizontal="left"/>
    </xf>
    <xf numFmtId="0" fontId="44" fillId="0" borderId="1" xfId="0" applyFont="1" applyFill="1" applyBorder="1" applyAlignment="1">
      <alignment horizontal="center" vertical="center"/>
    </xf>
    <xf numFmtId="0" fontId="29" fillId="0" borderId="1" xfId="4" applyFont="1" applyFill="1" applyBorder="1" applyAlignment="1">
      <alignment vertical="center"/>
    </xf>
    <xf numFmtId="0" fontId="29" fillId="0" borderId="1" xfId="4" applyFont="1" applyFill="1" applyBorder="1" applyAlignment="1">
      <alignment horizontal="left" vertical="center"/>
    </xf>
    <xf numFmtId="0" fontId="29" fillId="0" borderId="1" xfId="8" applyFont="1" applyFill="1" applyBorder="1" applyAlignment="1">
      <alignment horizontal="center" vertical="center" wrapText="1"/>
    </xf>
    <xf numFmtId="0" fontId="29" fillId="0" borderId="1" xfId="9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9" fillId="0" borderId="5" xfId="2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left" wrapText="1"/>
    </xf>
    <xf numFmtId="0" fontId="45" fillId="0" borderId="1" xfId="0" applyFont="1" applyBorder="1"/>
    <xf numFmtId="0" fontId="45" fillId="4" borderId="1" xfId="0" applyFont="1" applyFill="1" applyBorder="1"/>
    <xf numFmtId="0" fontId="45" fillId="0" borderId="0" xfId="0" applyFont="1"/>
    <xf numFmtId="0" fontId="47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0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1" xfId="0" applyFont="1" applyFill="1" applyBorder="1"/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3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5" fillId="4" borderId="1" xfId="0" applyFont="1" applyFill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/>
    </xf>
    <xf numFmtId="0" fontId="45" fillId="4" borderId="1" xfId="0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1" xfId="0" applyFont="1" applyFill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5" fillId="0" borderId="5" xfId="0" applyFont="1" applyBorder="1"/>
    <xf numFmtId="44" fontId="51" fillId="0" borderId="1" xfId="1" applyFont="1" applyBorder="1" applyAlignment="1">
      <alignment horizontal="center" vertical="center" textRotation="90" wrapText="1"/>
    </xf>
    <xf numFmtId="0" fontId="52" fillId="0" borderId="1" xfId="0" applyFont="1" applyBorder="1" applyAlignment="1">
      <alignment horizontal="center" vertical="center" textRotation="90" wrapText="1"/>
    </xf>
    <xf numFmtId="0" fontId="51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textRotation="90" wrapText="1"/>
    </xf>
    <xf numFmtId="0" fontId="45" fillId="3" borderId="1" xfId="0" applyFont="1" applyFill="1" applyBorder="1"/>
    <xf numFmtId="0" fontId="45" fillId="4" borderId="1" xfId="0" applyFont="1" applyFill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6" fillId="0" borderId="5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2" fontId="17" fillId="2" borderId="7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1" fontId="17" fillId="2" borderId="7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4" xfId="1" applyFont="1" applyBorder="1" applyAlignment="1">
      <alignment horizontal="center" vertical="center" wrapText="1"/>
    </xf>
    <xf numFmtId="44" fontId="12" fillId="0" borderId="2" xfId="1" applyFont="1" applyBorder="1" applyAlignment="1">
      <alignment horizontal="center" vertical="center" wrapText="1"/>
    </xf>
    <xf numFmtId="44" fontId="12" fillId="0" borderId="3" xfId="1" applyFont="1" applyBorder="1" applyAlignment="1">
      <alignment horizontal="center" vertical="center" wrapText="1"/>
    </xf>
    <xf numFmtId="44" fontId="12" fillId="0" borderId="4" xfId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4" fontId="11" fillId="0" borderId="11" xfId="1" applyFont="1" applyBorder="1" applyAlignment="1">
      <alignment horizontal="center" vertical="center" textRotation="90" wrapText="1"/>
    </xf>
    <xf numFmtId="44" fontId="11" fillId="0" borderId="12" xfId="1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44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16" fontId="0" fillId="0" borderId="5" xfId="0" applyNumberFormat="1" applyBorder="1" applyAlignment="1">
      <alignment horizontal="center" vertical="center" wrapText="1"/>
    </xf>
    <xf numFmtId="16" fontId="0" fillId="0" borderId="7" xfId="0" applyNumberFormat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31" fillId="0" borderId="5" xfId="2" applyFont="1" applyFill="1" applyBorder="1" applyAlignment="1">
      <alignment horizontal="left" vertical="center" wrapText="1"/>
    </xf>
    <xf numFmtId="0" fontId="31" fillId="0" borderId="7" xfId="2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1" fillId="0" borderId="6" xfId="2" applyFont="1" applyFill="1" applyBorder="1" applyAlignment="1">
      <alignment horizontal="left" vertical="center" wrapText="1"/>
    </xf>
    <xf numFmtId="16" fontId="5" fillId="0" borderId="5" xfId="0" applyNumberFormat="1" applyFont="1" applyBorder="1" applyAlignment="1">
      <alignment horizontal="center" wrapText="1"/>
    </xf>
    <xf numFmtId="16" fontId="5" fillId="0" borderId="6" xfId="0" applyNumberFormat="1" applyFont="1" applyBorder="1" applyAlignment="1">
      <alignment horizontal="center" wrapText="1"/>
    </xf>
    <xf numFmtId="16" fontId="5" fillId="0" borderId="7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16" fontId="5" fillId="0" borderId="5" xfId="0" applyNumberFormat="1" applyFont="1" applyBorder="1" applyAlignment="1">
      <alignment horizontal="center" vertical="center" wrapText="1"/>
    </xf>
    <xf numFmtId="16" fontId="5" fillId="0" borderId="7" xfId="0" applyNumberFormat="1" applyFont="1" applyBorder="1" applyAlignment="1">
      <alignment horizontal="center" vertical="center" wrapText="1"/>
    </xf>
    <xf numFmtId="17" fontId="5" fillId="0" borderId="5" xfId="0" applyNumberFormat="1" applyFont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29" fillId="0" borderId="5" xfId="2" applyFont="1" applyFill="1" applyBorder="1" applyAlignment="1">
      <alignment horizontal="left" vertical="center" wrapText="1"/>
    </xf>
    <xf numFmtId="0" fontId="29" fillId="0" borderId="7" xfId="2" applyFont="1" applyFill="1" applyBorder="1" applyAlignment="1">
      <alignment horizontal="left" vertical="center" wrapText="1"/>
    </xf>
    <xf numFmtId="0" fontId="29" fillId="0" borderId="6" xfId="2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9" fillId="0" borderId="5" xfId="4" applyFont="1" applyFill="1" applyBorder="1" applyAlignment="1">
      <alignment horizontal="center" vertical="center"/>
    </xf>
    <xf numFmtId="0" fontId="29" fillId="0" borderId="6" xfId="4" applyFont="1" applyFill="1" applyBorder="1" applyAlignment="1">
      <alignment horizontal="center" vertical="center"/>
    </xf>
    <xf numFmtId="0" fontId="29" fillId="0" borderId="7" xfId="4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1" fillId="0" borderId="5" xfId="5" applyFont="1" applyFill="1" applyBorder="1" applyAlignment="1">
      <alignment horizontal="center" vertical="center"/>
    </xf>
    <xf numFmtId="0" fontId="31" fillId="0" borderId="6" xfId="5" applyFont="1" applyFill="1" applyBorder="1" applyAlignment="1">
      <alignment horizontal="center" vertical="center"/>
    </xf>
    <xf numFmtId="0" fontId="31" fillId="0" borderId="7" xfId="5" applyFont="1" applyFill="1" applyBorder="1" applyAlignment="1">
      <alignment horizontal="center" vertical="center"/>
    </xf>
    <xf numFmtId="0" fontId="29" fillId="0" borderId="5" xfId="2" applyFont="1" applyFill="1" applyBorder="1" applyAlignment="1">
      <alignment horizontal="center" vertical="center"/>
    </xf>
    <xf numFmtId="0" fontId="29" fillId="0" borderId="7" xfId="2" applyFont="1" applyFill="1" applyBorder="1" applyAlignment="1">
      <alignment horizontal="center" vertical="center"/>
    </xf>
    <xf numFmtId="0" fontId="31" fillId="0" borderId="5" xfId="6" applyFont="1" applyFill="1" applyBorder="1" applyAlignment="1">
      <alignment horizontal="center" vertical="center" wrapText="1"/>
    </xf>
    <xf numFmtId="0" fontId="31" fillId="0" borderId="7" xfId="6" applyFont="1" applyFill="1" applyBorder="1" applyAlignment="1">
      <alignment horizontal="center" vertical="center" wrapText="1"/>
    </xf>
    <xf numFmtId="0" fontId="31" fillId="0" borderId="6" xfId="6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9" fillId="0" borderId="5" xfId="4" quotePrefix="1" applyFont="1" applyFill="1" applyBorder="1" applyAlignment="1">
      <alignment horizontal="center" vertical="center"/>
    </xf>
    <xf numFmtId="0" fontId="29" fillId="0" borderId="6" xfId="4" quotePrefix="1" applyFont="1" applyFill="1" applyBorder="1" applyAlignment="1">
      <alignment horizontal="center" vertical="center"/>
    </xf>
    <xf numFmtId="0" fontId="29" fillId="0" borderId="7" xfId="4" quotePrefix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29" fillId="0" borderId="5" xfId="5" applyFont="1" applyFill="1" applyBorder="1" applyAlignment="1">
      <alignment horizontal="center" vertical="center"/>
    </xf>
    <xf numFmtId="0" fontId="29" fillId="0" borderId="7" xfId="5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9" fillId="0" borderId="6" xfId="2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164" fontId="29" fillId="0" borderId="5" xfId="0" applyNumberFormat="1" applyFont="1" applyFill="1" applyBorder="1" applyAlignment="1">
      <alignment horizontal="left" vertical="center" wrapText="1"/>
    </xf>
    <xf numFmtId="164" fontId="29" fillId="0" borderId="7" xfId="0" applyNumberFormat="1" applyFont="1" applyFill="1" applyBorder="1" applyAlignment="1">
      <alignment horizontal="left" vertical="center" wrapText="1"/>
    </xf>
    <xf numFmtId="164" fontId="29" fillId="0" borderId="6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29" fillId="0" borderId="5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6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wrapText="1"/>
    </xf>
    <xf numFmtId="0" fontId="41" fillId="0" borderId="5" xfId="2" applyFont="1" applyFill="1" applyBorder="1" applyAlignment="1">
      <alignment horizontal="center" vertical="center"/>
    </xf>
    <xf numFmtId="0" fontId="41" fillId="0" borderId="7" xfId="2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1" fillId="0" borderId="6" xfId="2" applyFont="1" applyFill="1" applyBorder="1" applyAlignment="1">
      <alignment horizontal="center" vertical="center"/>
    </xf>
    <xf numFmtId="0" fontId="41" fillId="0" borderId="5" xfId="7" applyFont="1" applyFill="1" applyBorder="1" applyAlignment="1">
      <alignment horizontal="center" vertical="center"/>
    </xf>
    <xf numFmtId="0" fontId="41" fillId="0" borderId="6" xfId="7" applyFont="1" applyFill="1" applyBorder="1" applyAlignment="1">
      <alignment horizontal="center" vertical="center"/>
    </xf>
    <xf numFmtId="0" fontId="41" fillId="0" borderId="7" xfId="7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9" fillId="0" borderId="5" xfId="7" applyFont="1" applyFill="1" applyBorder="1" applyAlignment="1">
      <alignment horizontal="left" vertical="center"/>
    </xf>
    <xf numFmtId="0" fontId="29" fillId="0" borderId="7" xfId="7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17" fontId="21" fillId="0" borderId="5" xfId="0" applyNumberFormat="1" applyFont="1" applyBorder="1" applyAlignment="1">
      <alignment horizontal="left" vertical="center" wrapText="1"/>
    </xf>
    <xf numFmtId="17" fontId="21" fillId="0" borderId="6" xfId="0" applyNumberFormat="1" applyFont="1" applyBorder="1" applyAlignment="1">
      <alignment horizontal="left" vertical="center" wrapText="1"/>
    </xf>
    <xf numFmtId="17" fontId="21" fillId="0" borderId="7" xfId="0" applyNumberFormat="1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9" fillId="0" borderId="5" xfId="4" applyFont="1" applyFill="1" applyBorder="1" applyAlignment="1">
      <alignment horizontal="center" vertical="center" wrapText="1"/>
    </xf>
    <xf numFmtId="0" fontId="0" fillId="0" borderId="6" xfId="0" applyBorder="1"/>
    <xf numFmtId="0" fontId="34" fillId="0" borderId="5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0" fillId="0" borderId="7" xfId="0" applyBorder="1"/>
    <xf numFmtId="16" fontId="21" fillId="0" borderId="5" xfId="0" applyNumberFormat="1" applyFont="1" applyBorder="1" applyAlignment="1">
      <alignment horizontal="left" vertical="center" wrapText="1"/>
    </xf>
    <xf numFmtId="16" fontId="21" fillId="0" borderId="6" xfId="0" applyNumberFormat="1" applyFont="1" applyBorder="1" applyAlignment="1">
      <alignment horizontal="left" vertical="center" wrapText="1"/>
    </xf>
    <xf numFmtId="16" fontId="21" fillId="0" borderId="7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44" fillId="0" borderId="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9" fillId="0" borderId="5" xfId="2" applyFont="1" applyFill="1" applyBorder="1" applyAlignment="1">
      <alignment horizontal="center" vertical="center" wrapText="1"/>
    </xf>
    <xf numFmtId="0" fontId="29" fillId="0" borderId="6" xfId="2" applyFont="1" applyFill="1" applyBorder="1" applyAlignment="1">
      <alignment horizontal="center" vertical="center" wrapText="1"/>
    </xf>
    <xf numFmtId="0" fontId="29" fillId="0" borderId="7" xfId="2" applyFont="1" applyFill="1" applyBorder="1" applyAlignment="1">
      <alignment horizontal="center" vertical="center" wrapText="1"/>
    </xf>
    <xf numFmtId="0" fontId="29" fillId="0" borderId="5" xfId="9" applyFont="1" applyFill="1" applyBorder="1" applyAlignment="1">
      <alignment horizontal="center" vertical="center" wrapText="1"/>
    </xf>
    <xf numFmtId="0" fontId="29" fillId="0" borderId="6" xfId="9" applyFont="1" applyFill="1" applyBorder="1" applyAlignment="1">
      <alignment horizontal="center" vertical="center" wrapText="1"/>
    </xf>
    <xf numFmtId="0" fontId="29" fillId="0" borderId="7" xfId="9" applyFont="1" applyFill="1" applyBorder="1" applyAlignment="1">
      <alignment horizontal="center" vertical="center" wrapText="1"/>
    </xf>
    <xf numFmtId="0" fontId="31" fillId="0" borderId="5" xfId="9" applyFont="1" applyFill="1" applyBorder="1" applyAlignment="1">
      <alignment horizontal="center" vertical="center" wrapText="1"/>
    </xf>
    <xf numFmtId="0" fontId="31" fillId="0" borderId="6" xfId="9" applyFont="1" applyFill="1" applyBorder="1" applyAlignment="1">
      <alignment horizontal="center" vertical="center" wrapText="1"/>
    </xf>
    <xf numFmtId="0" fontId="31" fillId="0" borderId="7" xfId="9" applyFont="1" applyFill="1" applyBorder="1" applyAlignment="1">
      <alignment horizontal="center" vertical="center" wrapText="1"/>
    </xf>
    <xf numFmtId="0" fontId="29" fillId="0" borderId="5" xfId="8" applyFont="1" applyFill="1" applyBorder="1" applyAlignment="1">
      <alignment horizontal="center" vertical="center" wrapText="1"/>
    </xf>
    <xf numFmtId="0" fontId="29" fillId="0" borderId="6" xfId="8" applyFont="1" applyFill="1" applyBorder="1" applyAlignment="1">
      <alignment horizontal="center" vertical="center" wrapText="1"/>
    </xf>
    <xf numFmtId="0" fontId="29" fillId="0" borderId="7" xfId="8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9" fillId="0" borderId="5" xfId="4" applyFont="1" applyFill="1" applyBorder="1" applyAlignment="1">
      <alignment vertical="center"/>
    </xf>
    <xf numFmtId="0" fontId="29" fillId="0" borderId="7" xfId="4" applyFont="1" applyFill="1" applyBorder="1" applyAlignment="1">
      <alignment vertical="center"/>
    </xf>
    <xf numFmtId="0" fontId="29" fillId="0" borderId="6" xfId="4" applyFont="1" applyFill="1" applyBorder="1" applyAlignment="1">
      <alignment vertical="center"/>
    </xf>
    <xf numFmtId="0" fontId="2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</cellXfs>
  <cellStyles count="10">
    <cellStyle name="Currency" xfId="1" builtinId="4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5"/>
  <sheetViews>
    <sheetView tabSelected="1" view="pageBreakPreview" topLeftCell="A2" zoomScale="81" zoomScaleNormal="96" zoomScaleSheetLayoutView="81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O21" sqref="O21:O22"/>
    </sheetView>
  </sheetViews>
  <sheetFormatPr defaultRowHeight="15"/>
  <cols>
    <col min="1" max="1" width="2.5703125" customWidth="1"/>
    <col min="2" max="2" width="14.85546875" customWidth="1"/>
    <col min="3" max="3" width="22.140625" customWidth="1"/>
    <col min="4" max="4" width="4.28515625" customWidth="1"/>
    <col min="5" max="5" width="4.42578125" customWidth="1"/>
    <col min="6" max="6" width="9.140625" customWidth="1"/>
    <col min="7" max="7" width="4.5703125" customWidth="1"/>
    <col min="8" max="8" width="5.7109375" customWidth="1"/>
    <col min="9" max="9" width="9" customWidth="1"/>
    <col min="10" max="10" width="6.5703125" hidden="1" customWidth="1"/>
    <col min="11" max="11" width="3.28515625" customWidth="1"/>
    <col min="12" max="12" width="4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4.7109375" customWidth="1"/>
    <col min="20" max="20" width="5.28515625" customWidth="1"/>
    <col min="21" max="21" width="3.42578125" customWidth="1"/>
    <col min="22" max="22" width="10.42578125" customWidth="1"/>
    <col min="23" max="23" width="14.140625" customWidth="1"/>
    <col min="24" max="24" width="9.140625" customWidth="1"/>
    <col min="25" max="25" width="9.140625" hidden="1" customWidth="1"/>
  </cols>
  <sheetData>
    <row r="2" spans="1:25">
      <c r="A2" s="370" t="s">
        <v>18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</row>
    <row r="3" spans="1:25">
      <c r="A3" s="362" t="s">
        <v>1833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3" t="s">
        <v>1857</v>
      </c>
      <c r="W3" s="364"/>
    </row>
    <row r="4" spans="1:25" ht="15" customHeight="1">
      <c r="A4" s="369" t="s">
        <v>0</v>
      </c>
      <c r="B4" s="369" t="s">
        <v>21</v>
      </c>
      <c r="C4" s="369" t="s">
        <v>22</v>
      </c>
      <c r="D4" s="382" t="s">
        <v>30</v>
      </c>
      <c r="E4" s="383"/>
      <c r="F4" s="384"/>
      <c r="G4" s="382" t="s">
        <v>25</v>
      </c>
      <c r="H4" s="383"/>
      <c r="I4" s="384"/>
      <c r="J4" s="379" t="s">
        <v>20</v>
      </c>
      <c r="K4" s="343" t="s">
        <v>15</v>
      </c>
      <c r="L4" s="343"/>
      <c r="M4" s="343"/>
      <c r="N4" s="343"/>
      <c r="O4" s="343"/>
      <c r="P4" s="343"/>
      <c r="Q4" s="343"/>
      <c r="R4" s="344"/>
      <c r="S4" s="345" t="s">
        <v>28</v>
      </c>
      <c r="T4" s="346"/>
      <c r="U4" s="347"/>
      <c r="V4" s="348" t="s">
        <v>60</v>
      </c>
      <c r="W4" s="351" t="s">
        <v>13</v>
      </c>
    </row>
    <row r="5" spans="1:25" ht="18.75" customHeight="1">
      <c r="A5" s="369"/>
      <c r="B5" s="369"/>
      <c r="C5" s="369"/>
      <c r="D5" s="385" t="s">
        <v>23</v>
      </c>
      <c r="E5" s="377" t="s">
        <v>26</v>
      </c>
      <c r="F5" s="377" t="s">
        <v>24</v>
      </c>
      <c r="G5" s="367" t="s">
        <v>23</v>
      </c>
      <c r="H5" s="377" t="s">
        <v>26</v>
      </c>
      <c r="I5" s="377" t="s">
        <v>24</v>
      </c>
      <c r="J5" s="380"/>
      <c r="K5" s="354" t="s">
        <v>14</v>
      </c>
      <c r="L5" s="365" t="s">
        <v>9</v>
      </c>
      <c r="M5" s="367" t="s">
        <v>8</v>
      </c>
      <c r="N5" s="373" t="s">
        <v>16</v>
      </c>
      <c r="O5" s="374"/>
      <c r="P5" s="373" t="s">
        <v>17</v>
      </c>
      <c r="Q5" s="374"/>
      <c r="R5" s="375" t="s">
        <v>12</v>
      </c>
      <c r="S5" s="371" t="s">
        <v>6</v>
      </c>
      <c r="T5" s="371" t="s">
        <v>27</v>
      </c>
      <c r="U5" s="371" t="s">
        <v>7</v>
      </c>
      <c r="V5" s="349"/>
      <c r="W5" s="352"/>
    </row>
    <row r="6" spans="1:25" ht="39.75" customHeight="1">
      <c r="A6" s="369"/>
      <c r="B6" s="369"/>
      <c r="C6" s="369"/>
      <c r="D6" s="386"/>
      <c r="E6" s="378"/>
      <c r="F6" s="378"/>
      <c r="G6" s="368"/>
      <c r="H6" s="378"/>
      <c r="I6" s="378"/>
      <c r="J6" s="381"/>
      <c r="K6" s="355"/>
      <c r="L6" s="366"/>
      <c r="M6" s="368"/>
      <c r="N6" s="7" t="s">
        <v>10</v>
      </c>
      <c r="O6" s="7" t="s">
        <v>11</v>
      </c>
      <c r="P6" s="7" t="s">
        <v>10</v>
      </c>
      <c r="Q6" s="7" t="s">
        <v>11</v>
      </c>
      <c r="R6" s="376"/>
      <c r="S6" s="372"/>
      <c r="T6" s="372"/>
      <c r="U6" s="372"/>
      <c r="V6" s="350"/>
      <c r="W6" s="353"/>
      <c r="Y6" t="s">
        <v>31</v>
      </c>
    </row>
    <row r="7" spans="1:25" ht="33.75" customHeight="1">
      <c r="A7" s="311">
        <v>1</v>
      </c>
      <c r="B7" s="311" t="s">
        <v>35</v>
      </c>
      <c r="C7" s="322" t="s">
        <v>42</v>
      </c>
      <c r="D7" s="324">
        <f>Patna!A105</f>
        <v>50</v>
      </c>
      <c r="E7" s="324">
        <f>Patna!E107</f>
        <v>99</v>
      </c>
      <c r="F7" s="324">
        <f>Patna!J107</f>
        <v>10463.929999999998</v>
      </c>
      <c r="G7" s="311">
        <f>D7-2</f>
        <v>48</v>
      </c>
      <c r="H7" s="324">
        <f>E7-(Patna!E66+Patna!E82)</f>
        <v>93</v>
      </c>
      <c r="I7" s="311">
        <f>F7-(Patna!J63+Patna!J81)</f>
        <v>9833.5999999999985</v>
      </c>
      <c r="J7" s="16"/>
      <c r="K7" s="311">
        <f>Patna!O107</f>
        <v>1</v>
      </c>
      <c r="L7" s="311">
        <f>Patna!P107</f>
        <v>50</v>
      </c>
      <c r="M7" s="311">
        <f>Patna!Q107</f>
        <v>10</v>
      </c>
      <c r="N7" s="311">
        <f>Patna!R107</f>
        <v>8</v>
      </c>
      <c r="O7" s="311">
        <f>Patna!S107</f>
        <v>0</v>
      </c>
      <c r="P7" s="311">
        <f>Patna!T107</f>
        <v>1</v>
      </c>
      <c r="Q7" s="311">
        <f>Patna!U107</f>
        <v>0</v>
      </c>
      <c r="R7" s="311">
        <f>Patna!V107</f>
        <v>0</v>
      </c>
      <c r="S7" s="315">
        <f>Patna!N107</f>
        <v>23</v>
      </c>
      <c r="T7" s="315">
        <f>K7+L7+M7+N7+O7+P7+Q7+R7</f>
        <v>70</v>
      </c>
      <c r="U7" s="315">
        <f>Patna!W107</f>
        <v>0</v>
      </c>
      <c r="V7" s="317">
        <f>Patna!X107</f>
        <v>0</v>
      </c>
      <c r="W7" s="356"/>
      <c r="X7" s="6"/>
    </row>
    <row r="8" spans="1:25" ht="37.5" customHeight="1">
      <c r="A8" s="321"/>
      <c r="B8" s="321"/>
      <c r="C8" s="323"/>
      <c r="D8" s="325"/>
      <c r="E8" s="325"/>
      <c r="F8" s="325"/>
      <c r="G8" s="312"/>
      <c r="H8" s="325"/>
      <c r="I8" s="312"/>
      <c r="J8" s="16"/>
      <c r="K8" s="312"/>
      <c r="L8" s="312"/>
      <c r="M8" s="312"/>
      <c r="N8" s="312"/>
      <c r="O8" s="312"/>
      <c r="P8" s="312"/>
      <c r="Q8" s="312"/>
      <c r="R8" s="312"/>
      <c r="S8" s="316"/>
      <c r="T8" s="316"/>
      <c r="U8" s="316"/>
      <c r="V8" s="318"/>
      <c r="W8" s="357"/>
      <c r="X8" s="6"/>
      <c r="Y8">
        <f>H7-S7-T7-U7</f>
        <v>0</v>
      </c>
    </row>
    <row r="9" spans="1:25" ht="39.75" customHeight="1">
      <c r="A9" s="311">
        <v>2</v>
      </c>
      <c r="B9" s="311" t="s">
        <v>36</v>
      </c>
      <c r="C9" s="341" t="s">
        <v>43</v>
      </c>
      <c r="D9" s="324">
        <f>Magadh!A106</f>
        <v>49</v>
      </c>
      <c r="E9" s="324">
        <f>Magadh!F107</f>
        <v>99</v>
      </c>
      <c r="F9" s="324">
        <f>Magadh!L107</f>
        <v>10187.990000000002</v>
      </c>
      <c r="G9" s="311">
        <f>D9-17</f>
        <v>32</v>
      </c>
      <c r="H9" s="324">
        <f>E9-(Magadh!F15+Magadh!F17+Magadh!F27+Magadh!F32+Magadh!F33+Magadh!F39+Magadh!F45+Magadh!F48+Magadh!F52+Magadh!F53+Magadh!F55+Magadh!F56+Magadh!F68+Magadh!F72+Magadh!F84+Magadh!F95+Magadh!F101)</f>
        <v>72</v>
      </c>
      <c r="I9" s="360">
        <f>F9-(Magadh!L14+Magadh!L16+Magadh!L27+Magadh!L31+Magadh!L33+Magadh!L39+Magadh!L42+Magadh!L48+Magadh!L52+Magadh!L53+Magadh!L54+Magadh!L56+Magadh!L67+Magadh!L72+Magadh!L83+Magadh!L94+Magadh!L101)</f>
        <v>7411.8100000000013</v>
      </c>
      <c r="J9" s="16"/>
      <c r="K9" s="311">
        <f>Magadh!Q107</f>
        <v>6</v>
      </c>
      <c r="L9" s="311">
        <f>Magadh!R107</f>
        <v>47</v>
      </c>
      <c r="M9" s="311">
        <f>Magadh!S107</f>
        <v>9</v>
      </c>
      <c r="N9" s="311">
        <f>Magadh!T107</f>
        <v>0</v>
      </c>
      <c r="O9" s="311">
        <f>Magadh!U107</f>
        <v>0</v>
      </c>
      <c r="P9" s="311">
        <f>Magadh!V107</f>
        <v>0</v>
      </c>
      <c r="Q9" s="311">
        <f>Magadh!W107</f>
        <v>0</v>
      </c>
      <c r="R9" s="311">
        <f>Magadh!X107</f>
        <v>0</v>
      </c>
      <c r="S9" s="315">
        <f>Magadh!P107</f>
        <v>10</v>
      </c>
      <c r="T9" s="315">
        <f>K9+L9+M9+N9+O9+P9+Q9+R9</f>
        <v>62</v>
      </c>
      <c r="U9" s="315">
        <f>Magadh!Y107</f>
        <v>0</v>
      </c>
      <c r="V9" s="317">
        <f>Magadh!Z107</f>
        <v>0</v>
      </c>
      <c r="W9" s="311"/>
      <c r="X9" s="6"/>
      <c r="Y9">
        <f t="shared" ref="Y9:Y25" si="0">H8-S8-T8-U8</f>
        <v>0</v>
      </c>
    </row>
    <row r="10" spans="1:25" ht="39.75" customHeight="1">
      <c r="A10" s="321"/>
      <c r="B10" s="321"/>
      <c r="C10" s="342"/>
      <c r="D10" s="325"/>
      <c r="E10" s="325"/>
      <c r="F10" s="325"/>
      <c r="G10" s="312"/>
      <c r="H10" s="325"/>
      <c r="I10" s="361"/>
      <c r="J10" s="8"/>
      <c r="K10" s="312"/>
      <c r="L10" s="312"/>
      <c r="M10" s="312"/>
      <c r="N10" s="312"/>
      <c r="O10" s="312"/>
      <c r="P10" s="312"/>
      <c r="Q10" s="312"/>
      <c r="R10" s="312"/>
      <c r="S10" s="316"/>
      <c r="T10" s="316"/>
      <c r="U10" s="316"/>
      <c r="V10" s="318"/>
      <c r="W10" s="312"/>
      <c r="X10" s="6"/>
      <c r="Y10">
        <f>H9-S9-T9-U9</f>
        <v>0</v>
      </c>
    </row>
    <row r="11" spans="1:25" ht="39" customHeight="1">
      <c r="A11" s="311">
        <v>3</v>
      </c>
      <c r="B11" s="340" t="s">
        <v>37</v>
      </c>
      <c r="C11" s="322" t="s">
        <v>44</v>
      </c>
      <c r="D11" s="324">
        <f>Bhagalpur!A56</f>
        <v>24</v>
      </c>
      <c r="E11" s="324">
        <f>Bhagalpur!E58</f>
        <v>50</v>
      </c>
      <c r="F11" s="324">
        <f>Bhagalpur!J58</f>
        <v>5261.89</v>
      </c>
      <c r="G11" s="311">
        <f>D11-8</f>
        <v>16</v>
      </c>
      <c r="H11" s="324">
        <f>Bhagalpur!E12+Bhagalpur!E13+Bhagalpur!E17+Bhagalpur!E22+Bhagalpur!E23+Bhagalpur!E28+Bhagalpur!E30+Bhagalpur!E31+Bhagalpur!E33+Bhagalpur!E39+Bhagalpur!E43+Bhagalpur!E46+Bhagalpur!E47+Bhagalpur!E49+Bhagalpur!E55+Bhagalpur!E57</f>
        <v>36</v>
      </c>
      <c r="I11" s="328">
        <f>Bhagalpur!J12+Bhagalpur!J13+Bhagalpur!J14+Bhagalpur!J20+Bhagalpur!J23+Bhagalpur!J26+Bhagalpur!J29+Bhagalpur!J31+Bhagalpur!J32+Bhagalpur!J34+Bhagalpur!J43+Bhagalpur!J45+Bhagalpur!J47+Bhagalpur!J48+Bhagalpur!J52+Bhagalpur!J56</f>
        <v>3795.44</v>
      </c>
      <c r="J11" s="16"/>
      <c r="K11" s="311">
        <f>Bhagalpur!O58</f>
        <v>3</v>
      </c>
      <c r="L11" s="311">
        <f>Bhagalpur!P58</f>
        <v>11</v>
      </c>
      <c r="M11" s="311">
        <f>Bhagalpur!Q58</f>
        <v>3</v>
      </c>
      <c r="N11" s="311">
        <f>Bhagalpur!R58</f>
        <v>1</v>
      </c>
      <c r="O11" s="311">
        <f>Bhagalpur!S58</f>
        <v>0</v>
      </c>
      <c r="P11" s="311">
        <f>Bhagalpur!T58</f>
        <v>0</v>
      </c>
      <c r="Q11" s="311">
        <f>Bhagalpur!U58</f>
        <v>0</v>
      </c>
      <c r="R11" s="311">
        <f>Bhagalpur!V58</f>
        <v>1</v>
      </c>
      <c r="S11" s="332">
        <f>Bhagalpur!N58</f>
        <v>17</v>
      </c>
      <c r="T11" s="315">
        <f>K11+L11+M11+N11+O11+P11+Q11+R11</f>
        <v>19</v>
      </c>
      <c r="U11" s="311">
        <f>Bhagalpur!W58</f>
        <v>0</v>
      </c>
      <c r="V11" s="317">
        <f>Bhagalpur!X58</f>
        <v>0</v>
      </c>
      <c r="W11" s="319"/>
      <c r="X11" s="6"/>
      <c r="Y11">
        <f>H8-S8-T8-U8</f>
        <v>0</v>
      </c>
    </row>
    <row r="12" spans="1:25" ht="38.25" customHeight="1">
      <c r="A12" s="321"/>
      <c r="B12" s="340"/>
      <c r="C12" s="323"/>
      <c r="D12" s="325"/>
      <c r="E12" s="325"/>
      <c r="F12" s="325"/>
      <c r="G12" s="312"/>
      <c r="H12" s="325"/>
      <c r="I12" s="329"/>
      <c r="J12" s="16"/>
      <c r="K12" s="312"/>
      <c r="L12" s="312"/>
      <c r="M12" s="312"/>
      <c r="N12" s="312"/>
      <c r="O12" s="312"/>
      <c r="P12" s="312"/>
      <c r="Q12" s="312"/>
      <c r="R12" s="312"/>
      <c r="S12" s="333"/>
      <c r="T12" s="316"/>
      <c r="U12" s="312"/>
      <c r="V12" s="318"/>
      <c r="W12" s="320"/>
      <c r="X12" s="6"/>
      <c r="Y12">
        <f t="shared" ref="Y12" si="1">H11-S11-T11-U11</f>
        <v>0</v>
      </c>
    </row>
    <row r="13" spans="1:25" ht="39" customHeight="1">
      <c r="A13" s="311">
        <v>4</v>
      </c>
      <c r="B13" s="340" t="s">
        <v>38</v>
      </c>
      <c r="C13" s="322" t="s">
        <v>45</v>
      </c>
      <c r="D13" s="324">
        <f>Munger!A91</f>
        <v>36</v>
      </c>
      <c r="E13" s="324">
        <f>Munger!E92</f>
        <v>84</v>
      </c>
      <c r="F13" s="324">
        <f>Munger!J92</f>
        <v>8874.2199999999993</v>
      </c>
      <c r="G13" s="311">
        <f>D13-7</f>
        <v>29</v>
      </c>
      <c r="H13" s="358">
        <f>E13-(Munger!E11+Munger!E19+Munger!E46+Munger!E51+Munger!E61+Munger!E85+Munger!E89)</f>
        <v>66</v>
      </c>
      <c r="I13" s="324">
        <f>Munger!J12+Munger!J13+Munger!J16+Munger!J17+Munger!J20+Munger!J23+Munger!J24+Munger!J25+Munger!J27+Munger!J29+Munger!J34+Munger!J35+Munger!J36+Munger!J38+Munger!J39+Munger!J47+Munger!J52+Munger!J55+Munger!J57+Munger!J62+Munger!J65+Munger!J69+Munger!J72+Munger!J74+Munger!J76+Munger!J84+Munger!J90+Munger!J91</f>
        <v>6860.18</v>
      </c>
      <c r="J13" s="16"/>
      <c r="K13" s="311">
        <f>Munger!O92</f>
        <v>6</v>
      </c>
      <c r="L13" s="311">
        <f>Munger!P92</f>
        <v>27</v>
      </c>
      <c r="M13" s="311">
        <f>Munger!Q92</f>
        <v>6</v>
      </c>
      <c r="N13" s="311">
        <f>Munger!R92</f>
        <v>0</v>
      </c>
      <c r="O13" s="311">
        <f>Munger!S92</f>
        <v>1</v>
      </c>
      <c r="P13" s="311">
        <f>Munger!T92</f>
        <v>0</v>
      </c>
      <c r="Q13" s="311">
        <f>Munger!U92</f>
        <v>0</v>
      </c>
      <c r="R13" s="311">
        <f>Munger!V92</f>
        <v>0</v>
      </c>
      <c r="S13" s="315">
        <f>Munger!N92</f>
        <v>26</v>
      </c>
      <c r="T13" s="315">
        <f>K13+L13+M13+N13+O13+P13+Q13+R13</f>
        <v>40</v>
      </c>
      <c r="U13" s="315">
        <f>Munger!W92</f>
        <v>0</v>
      </c>
      <c r="V13" s="317">
        <f>Munger!X92</f>
        <v>0</v>
      </c>
      <c r="W13" s="319"/>
      <c r="X13" s="6"/>
      <c r="Y13">
        <f>H10-S10-T10-U10</f>
        <v>0</v>
      </c>
    </row>
    <row r="14" spans="1:25" ht="38.25" customHeight="1">
      <c r="A14" s="321"/>
      <c r="B14" s="340"/>
      <c r="C14" s="323"/>
      <c r="D14" s="325"/>
      <c r="E14" s="325"/>
      <c r="F14" s="325"/>
      <c r="G14" s="312"/>
      <c r="H14" s="359"/>
      <c r="I14" s="325"/>
      <c r="J14" s="16"/>
      <c r="K14" s="312"/>
      <c r="L14" s="312"/>
      <c r="M14" s="312"/>
      <c r="N14" s="312"/>
      <c r="O14" s="312"/>
      <c r="P14" s="312"/>
      <c r="Q14" s="312"/>
      <c r="R14" s="312"/>
      <c r="S14" s="316"/>
      <c r="T14" s="316"/>
      <c r="U14" s="316"/>
      <c r="V14" s="318"/>
      <c r="W14" s="320"/>
      <c r="X14" s="6"/>
      <c r="Y14">
        <f>H13-S13-T13-U13</f>
        <v>0</v>
      </c>
    </row>
    <row r="15" spans="1:25" ht="36.75" customHeight="1">
      <c r="A15" s="311">
        <v>5</v>
      </c>
      <c r="B15" s="311" t="s">
        <v>65</v>
      </c>
      <c r="C15" s="322" t="s">
        <v>55</v>
      </c>
      <c r="D15" s="324">
        <f>Kosi!A81</f>
        <v>28</v>
      </c>
      <c r="E15" s="311">
        <f>Kosi!E84</f>
        <v>76</v>
      </c>
      <c r="F15" s="326">
        <f>Kosi!J84</f>
        <v>8646.369999999999</v>
      </c>
      <c r="G15" s="311">
        <f>D15-14</f>
        <v>14</v>
      </c>
      <c r="H15" s="324">
        <f>Kosi!E9+Kosi!E14+Kosi!E21+Kosi!E23+Kosi!E33+Kosi!E39+Kosi!E40+Kosi!E46+Kosi!E48+Kosi!E49+Kosi!E52+Kosi!E68+Kosi!E75+Kosi!E80</f>
        <v>30</v>
      </c>
      <c r="I15" s="328">
        <f>Kosi!J9+Kosi!J14+Kosi!J21+Kosi!J22+Kosi!J33+Kosi!J39+Kosi!J40+Kosi!J41+Kosi!J47+Kosi!J49+Kosi!J50+Kosi!J66+Kosi!J72+Kosi!J78</f>
        <v>3375.05</v>
      </c>
      <c r="J15" s="16"/>
      <c r="K15" s="330">
        <f>Kosi!O84</f>
        <v>1</v>
      </c>
      <c r="L15" s="330">
        <f>Kosi!P84</f>
        <v>0</v>
      </c>
      <c r="M15" s="330">
        <f>Kosi!Q84</f>
        <v>9</v>
      </c>
      <c r="N15" s="330">
        <f>Kosi!R84</f>
        <v>7</v>
      </c>
      <c r="O15" s="330">
        <f>Kosi!S84</f>
        <v>8</v>
      </c>
      <c r="P15" s="330">
        <f>Kosi!T84</f>
        <v>0</v>
      </c>
      <c r="Q15" s="330">
        <f>Kosi!U84</f>
        <v>0</v>
      </c>
      <c r="R15" s="330">
        <f>Kosi!V84</f>
        <v>0</v>
      </c>
      <c r="S15" s="330">
        <f>Kosi!N84</f>
        <v>5</v>
      </c>
      <c r="T15" s="330">
        <f>K15+L15+M15+N15+O15+P15+Q15+R15</f>
        <v>25</v>
      </c>
      <c r="U15" s="330">
        <f>Kosi!Y84</f>
        <v>0</v>
      </c>
      <c r="V15" s="317">
        <f>Kosi!X84</f>
        <v>0</v>
      </c>
      <c r="W15" s="319"/>
      <c r="X15" s="6"/>
      <c r="Y15">
        <f>H12-S12-T12-U12</f>
        <v>0</v>
      </c>
    </row>
    <row r="16" spans="1:25" ht="39.75" customHeight="1">
      <c r="A16" s="321"/>
      <c r="B16" s="321"/>
      <c r="C16" s="323"/>
      <c r="D16" s="325"/>
      <c r="E16" s="312"/>
      <c r="F16" s="327"/>
      <c r="G16" s="312"/>
      <c r="H16" s="325"/>
      <c r="I16" s="329"/>
      <c r="J16" s="10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18"/>
      <c r="W16" s="320"/>
      <c r="X16" s="6"/>
      <c r="Y16" s="15">
        <f>H15-S15-T15-U15</f>
        <v>0</v>
      </c>
    </row>
    <row r="17" spans="1:25" ht="36.75" customHeight="1">
      <c r="A17" s="311">
        <v>6</v>
      </c>
      <c r="B17" s="311" t="s">
        <v>34</v>
      </c>
      <c r="C17" s="322" t="s">
        <v>46</v>
      </c>
      <c r="D17" s="324">
        <f>Purnea!A68</f>
        <v>24</v>
      </c>
      <c r="E17" s="311">
        <f>Purnea!E70</f>
        <v>62</v>
      </c>
      <c r="F17" s="326">
        <f>Purnea!J70</f>
        <v>6535.420000000001</v>
      </c>
      <c r="G17" s="311">
        <f>D17-10</f>
        <v>14</v>
      </c>
      <c r="H17" s="324">
        <f>Purnea!E26+Purnea!E28+Purnea!E29+Purnea!E30+Purnea!E36+Purnea!E38+Purnea!E43+Purnea!E44+Purnea!E53+Purnea!E57+Purnea!E62+Purnea!E63+Purnea!E64+Purnea!E69</f>
        <v>26</v>
      </c>
      <c r="I17" s="328">
        <f>Purnea!J26+Purnea!J27+Purnea!J29+Purnea!J30+Purnea!J34+Purnea!J37+Purnea!J39+Purnea!J44+Purnea!J52+Purnea!J56+Purnea!J61+Purnea!J63+Purnea!J64+Purnea!J68</f>
        <v>2882.46</v>
      </c>
      <c r="J17" s="16"/>
      <c r="K17" s="330">
        <f>Purnea!O70</f>
        <v>8</v>
      </c>
      <c r="L17" s="330">
        <f>Purnea!P70</f>
        <v>6</v>
      </c>
      <c r="M17" s="330">
        <f>Purnea!Q70</f>
        <v>3</v>
      </c>
      <c r="N17" s="330">
        <f>Purnea!R70</f>
        <v>2</v>
      </c>
      <c r="O17" s="330">
        <f>Purnea!S70</f>
        <v>0</v>
      </c>
      <c r="P17" s="330">
        <f>Purnea!T70</f>
        <v>0</v>
      </c>
      <c r="Q17" s="330">
        <f>Purnea!U70</f>
        <v>0</v>
      </c>
      <c r="R17" s="330">
        <f>Purnea!V70</f>
        <v>0</v>
      </c>
      <c r="S17" s="334">
        <f>Purnea!N70</f>
        <v>7</v>
      </c>
      <c r="T17" s="315">
        <f t="shared" ref="T17:T21" si="2">K17+L17+M17+N17+O17+P17+Q17+R17</f>
        <v>19</v>
      </c>
      <c r="U17" s="334">
        <f>Purnea!W70</f>
        <v>0</v>
      </c>
      <c r="V17" s="317">
        <f>Purnea!X70</f>
        <v>0</v>
      </c>
      <c r="W17" s="319"/>
      <c r="X17" s="6"/>
      <c r="Y17">
        <f>I14-S14-T14-U14</f>
        <v>0</v>
      </c>
    </row>
    <row r="18" spans="1:25" ht="39.75" customHeight="1">
      <c r="A18" s="321"/>
      <c r="B18" s="321"/>
      <c r="C18" s="323"/>
      <c r="D18" s="325"/>
      <c r="E18" s="312"/>
      <c r="F18" s="327"/>
      <c r="G18" s="312"/>
      <c r="H18" s="325"/>
      <c r="I18" s="329"/>
      <c r="J18" s="10"/>
      <c r="K18" s="331"/>
      <c r="L18" s="331"/>
      <c r="M18" s="331"/>
      <c r="N18" s="331"/>
      <c r="O18" s="331"/>
      <c r="P18" s="331"/>
      <c r="Q18" s="331"/>
      <c r="R18" s="331"/>
      <c r="S18" s="335"/>
      <c r="T18" s="316"/>
      <c r="U18" s="335"/>
      <c r="V18" s="318"/>
      <c r="W18" s="320"/>
      <c r="X18" s="6"/>
      <c r="Y18" s="15">
        <f>H17-S17-T17-U17</f>
        <v>0</v>
      </c>
    </row>
    <row r="19" spans="1:25" ht="35.25" customHeight="1">
      <c r="A19" s="311">
        <v>7</v>
      </c>
      <c r="B19" s="311" t="s">
        <v>39</v>
      </c>
      <c r="C19" s="341" t="s">
        <v>47</v>
      </c>
      <c r="D19" s="324">
        <f>Tirhut!A208</f>
        <v>72</v>
      </c>
      <c r="E19" s="311">
        <f>Tirhut!E209</f>
        <v>201</v>
      </c>
      <c r="F19" s="324">
        <f>Tirhut!J209</f>
        <v>21962.34</v>
      </c>
      <c r="G19" s="311">
        <f>D19-24</f>
        <v>48</v>
      </c>
      <c r="H19" s="336">
        <f>E19-(Tirhut!E10+Tirhut!E26+Tirhut!E37+Tirhut!E64+Tirhut!E71+Tirhut!E85+Tirhut!E90+Tirhut!E97+Tirhut!E101+Tirhut!E106+Tirhut!E114+Tirhut!E122+Tirhut!E124+Tirhut!E138+Tirhut!E143+Tirhut!E147+Tirhut!E151+Tirhut!E154+Tirhut!E164+Tirhut!E173+Tirhut!E178+Tirhut!E184+Tirhut!E189+Tirhut!E193)</f>
        <v>113</v>
      </c>
      <c r="I19" s="328">
        <f>F19-(Tirhut!J8+Tirhut!J25+Tirhut!J36+Tirhut!J63+Tirhut!J65+Tirhut!J70+Tirhut!J81+Tirhut!J89+Tirhut!J94+Tirhut!J99+Tirhut!J103+Tirhut!J111+Tirhut!J118+Tirhut!J123+Tirhut!J135+Tirhut!J142+Tirhut!J144+Tirhut!J148+Tirhut!J152+Tirhut!J156+Tirhut!J169+Tirhut!J175+Tirhut!J180+Tirhut!J186+Tirhut!J190)</f>
        <v>11826.6</v>
      </c>
      <c r="J19" s="16"/>
      <c r="K19" s="311">
        <f>Tirhut!O209</f>
        <v>5</v>
      </c>
      <c r="L19" s="311">
        <f>Tirhut!P209</f>
        <v>41</v>
      </c>
      <c r="M19" s="311">
        <f>Tirhut!Q209</f>
        <v>15</v>
      </c>
      <c r="N19" s="311">
        <f>Tirhut!R209</f>
        <v>3</v>
      </c>
      <c r="O19" s="311">
        <f>Tirhut!S209</f>
        <v>2</v>
      </c>
      <c r="P19" s="311">
        <f>Tirhut!T209</f>
        <v>0</v>
      </c>
      <c r="Q19" s="311">
        <f>Tirhut!U209</f>
        <v>0</v>
      </c>
      <c r="R19" s="311">
        <f>Tirhut!V209</f>
        <v>0</v>
      </c>
      <c r="S19" s="315">
        <f>Tirhut!N209</f>
        <v>47</v>
      </c>
      <c r="T19" s="315">
        <f>K19+L19+M19+N19+O19+P19+Q19+R19</f>
        <v>66</v>
      </c>
      <c r="U19" s="315">
        <f>Tirhut!W209</f>
        <v>0</v>
      </c>
      <c r="V19" s="317">
        <f>Tirhut!X209</f>
        <v>0</v>
      </c>
      <c r="W19" s="313"/>
      <c r="X19" s="6"/>
      <c r="Y19">
        <f>H16-S16-T16-U16</f>
        <v>0</v>
      </c>
    </row>
    <row r="20" spans="1:25" ht="45.75" customHeight="1">
      <c r="A20" s="321"/>
      <c r="B20" s="321"/>
      <c r="C20" s="342"/>
      <c r="D20" s="325"/>
      <c r="E20" s="312"/>
      <c r="F20" s="325"/>
      <c r="G20" s="312"/>
      <c r="H20" s="337"/>
      <c r="I20" s="329"/>
      <c r="J20" s="16"/>
      <c r="K20" s="312"/>
      <c r="L20" s="312"/>
      <c r="M20" s="312"/>
      <c r="N20" s="312"/>
      <c r="O20" s="312"/>
      <c r="P20" s="312"/>
      <c r="Q20" s="312"/>
      <c r="R20" s="312"/>
      <c r="S20" s="316"/>
      <c r="T20" s="316"/>
      <c r="U20" s="316"/>
      <c r="V20" s="318"/>
      <c r="W20" s="314"/>
      <c r="X20" s="6"/>
      <c r="Y20" s="15">
        <f>H19-S19-T19-U19</f>
        <v>0</v>
      </c>
    </row>
    <row r="21" spans="1:25" ht="35.25" customHeight="1">
      <c r="A21" s="311">
        <v>8</v>
      </c>
      <c r="B21" s="311" t="s">
        <v>40</v>
      </c>
      <c r="C21" s="341" t="s">
        <v>48</v>
      </c>
      <c r="D21" s="324">
        <f>Darbhanga!A107</f>
        <v>36</v>
      </c>
      <c r="E21" s="311">
        <f>Darbhanga!E108</f>
        <v>100</v>
      </c>
      <c r="F21" s="324">
        <f>Darbhanga!J108</f>
        <v>11094.84</v>
      </c>
      <c r="G21" s="311">
        <f>D21-20</f>
        <v>16</v>
      </c>
      <c r="H21" s="336">
        <f>Darbhanga!E19+Darbhanga!E36+Darbhanga!E42+Darbhanga!E51+Darbhanga!E54+Darbhanga!E68+Darbhanga!E83+Darbhanga!E85+Darbhanga!E86+Darbhanga!E90+Darbhanga!E91+Darbhanga!E94+Darbhanga!E102+Darbhanga!E105+Darbhanga!E106+Darbhanga!E107</f>
        <v>28</v>
      </c>
      <c r="I21" s="328">
        <f>Darbhanga!J19+Darbhanga!J34+Darbhanga!J42+Darbhanga!J51+Darbhanga!J52+Darbhanga!J68+Darbhanga!J81+Darbhanga!J85+Darbhanga!J86+Darbhanga!J89+Darbhanga!J91+Darbhanga!J94+Darbhanga!J99+Darbhanga!J103+Darbhanga!J106+Darbhanga!J107</f>
        <v>3047.7999999999997</v>
      </c>
      <c r="J21" s="16"/>
      <c r="K21" s="311">
        <f>Darbhanga!O108</f>
        <v>0</v>
      </c>
      <c r="L21" s="311">
        <f>Darbhanga!P108</f>
        <v>6</v>
      </c>
      <c r="M21" s="311">
        <f>Darbhanga!Q108</f>
        <v>11</v>
      </c>
      <c r="N21" s="311">
        <f>Darbhanga!R108</f>
        <v>3</v>
      </c>
      <c r="O21" s="311">
        <f>Darbhanga!S108</f>
        <v>0</v>
      </c>
      <c r="P21" s="311">
        <f>Darbhanga!T108</f>
        <v>0</v>
      </c>
      <c r="Q21" s="311">
        <f>Darbhanga!U108</f>
        <v>0</v>
      </c>
      <c r="R21" s="311">
        <f>Darbhanga!V108</f>
        <v>0</v>
      </c>
      <c r="S21" s="315">
        <f>Darbhanga!N108</f>
        <v>8</v>
      </c>
      <c r="T21" s="315">
        <f t="shared" si="2"/>
        <v>20</v>
      </c>
      <c r="U21" s="315">
        <f>Darbhanga!W108</f>
        <v>0</v>
      </c>
      <c r="V21" s="317">
        <f>Darbhanga!X108</f>
        <v>0</v>
      </c>
      <c r="W21" s="313"/>
      <c r="X21" s="6"/>
      <c r="Y21">
        <f>H18-S18-T18-U18</f>
        <v>0</v>
      </c>
    </row>
    <row r="22" spans="1:25" ht="45.75" customHeight="1">
      <c r="A22" s="321"/>
      <c r="B22" s="321"/>
      <c r="C22" s="342"/>
      <c r="D22" s="325"/>
      <c r="E22" s="312"/>
      <c r="F22" s="325"/>
      <c r="G22" s="312"/>
      <c r="H22" s="337"/>
      <c r="I22" s="329"/>
      <c r="J22" s="16"/>
      <c r="K22" s="312"/>
      <c r="L22" s="312"/>
      <c r="M22" s="312"/>
      <c r="N22" s="312"/>
      <c r="O22" s="312"/>
      <c r="P22" s="312"/>
      <c r="Q22" s="312"/>
      <c r="R22" s="312"/>
      <c r="S22" s="316"/>
      <c r="T22" s="316"/>
      <c r="U22" s="316"/>
      <c r="V22" s="318"/>
      <c r="W22" s="314"/>
      <c r="X22" s="6"/>
      <c r="Y22">
        <f t="shared" si="0"/>
        <v>0</v>
      </c>
    </row>
    <row r="23" spans="1:25" ht="36" customHeight="1">
      <c r="A23" s="311">
        <v>9</v>
      </c>
      <c r="B23" s="311" t="s">
        <v>41</v>
      </c>
      <c r="C23" s="322" t="s">
        <v>49</v>
      </c>
      <c r="D23" s="324">
        <f>Saran!A60</f>
        <v>24</v>
      </c>
      <c r="E23" s="311">
        <f>Saran!E61</f>
        <v>53</v>
      </c>
      <c r="F23" s="324">
        <f>Saran!J61</f>
        <v>5748.0599999999986</v>
      </c>
      <c r="G23" s="311">
        <f>D23-3</f>
        <v>21</v>
      </c>
      <c r="H23" s="324">
        <f>E23-(Saran!E30+Saran!E45+Saran!E23)</f>
        <v>47</v>
      </c>
      <c r="I23" s="311">
        <f>Saran!J15+Saran!J19+Saran!J21+Saran!J22+Saran!J24+Saran!J25+Saran!J26+Saran!J37+Saran!J48+Saran!J51+Saran!J55+Saran!J58</f>
        <v>2830.95</v>
      </c>
      <c r="J23" s="16"/>
      <c r="K23" s="311">
        <f>Saran!O61</f>
        <v>8</v>
      </c>
      <c r="L23" s="311">
        <f>Saran!P61</f>
        <v>11</v>
      </c>
      <c r="M23" s="311">
        <f>Saran!Q61</f>
        <v>10</v>
      </c>
      <c r="N23" s="311">
        <f>Saran!R61</f>
        <v>1</v>
      </c>
      <c r="O23" s="311">
        <f>Saran!S61</f>
        <v>0</v>
      </c>
      <c r="P23" s="311">
        <f>Saran!T61</f>
        <v>0</v>
      </c>
      <c r="Q23" s="311">
        <f>Saran!U61</f>
        <v>0</v>
      </c>
      <c r="R23" s="311">
        <f>Saran!V61</f>
        <v>0</v>
      </c>
      <c r="S23" s="315">
        <f>Saran!N61</f>
        <v>17</v>
      </c>
      <c r="T23" s="315">
        <f>K23+L23+M23+N23+O23+P23+Q23+R23</f>
        <v>30</v>
      </c>
      <c r="U23" s="315">
        <f>Saran!W61</f>
        <v>0</v>
      </c>
      <c r="V23" s="317">
        <f>Saran!X61</f>
        <v>0</v>
      </c>
      <c r="W23" s="319"/>
      <c r="X23" s="6"/>
      <c r="Y23">
        <f t="shared" si="0"/>
        <v>0</v>
      </c>
    </row>
    <row r="24" spans="1:25" ht="44.25" customHeight="1">
      <c r="A24" s="321"/>
      <c r="B24" s="321"/>
      <c r="C24" s="323"/>
      <c r="D24" s="325"/>
      <c r="E24" s="312"/>
      <c r="F24" s="325"/>
      <c r="G24" s="312"/>
      <c r="H24" s="325"/>
      <c r="I24" s="312"/>
      <c r="J24" s="16"/>
      <c r="K24" s="312"/>
      <c r="L24" s="312"/>
      <c r="M24" s="312"/>
      <c r="N24" s="312"/>
      <c r="O24" s="312"/>
      <c r="P24" s="312"/>
      <c r="Q24" s="312"/>
      <c r="R24" s="312"/>
      <c r="S24" s="316"/>
      <c r="T24" s="316"/>
      <c r="U24" s="316"/>
      <c r="V24" s="318"/>
      <c r="W24" s="320"/>
      <c r="X24" s="6"/>
      <c r="Y24">
        <f t="shared" si="0"/>
        <v>0</v>
      </c>
    </row>
    <row r="25" spans="1:25" ht="24" customHeight="1">
      <c r="A25" s="338" t="s">
        <v>29</v>
      </c>
      <c r="B25" s="339"/>
      <c r="C25" s="339"/>
      <c r="D25" s="11">
        <f>SUM(D7:D24)</f>
        <v>343</v>
      </c>
      <c r="E25" s="11">
        <f t="shared" ref="E25:V25" si="3">SUM(E7:E24)</f>
        <v>824</v>
      </c>
      <c r="F25" s="20">
        <f t="shared" si="3"/>
        <v>88775.059999999983</v>
      </c>
      <c r="G25" s="11">
        <f t="shared" si="3"/>
        <v>238</v>
      </c>
      <c r="H25" s="11">
        <f>SUM(H7:H24)</f>
        <v>511</v>
      </c>
      <c r="I25" s="11">
        <f>SUM(I7:I24)</f>
        <v>51863.89</v>
      </c>
      <c r="J25" s="11">
        <f t="shared" si="3"/>
        <v>0</v>
      </c>
      <c r="K25" s="11">
        <f t="shared" si="3"/>
        <v>38</v>
      </c>
      <c r="L25" s="11">
        <f t="shared" si="3"/>
        <v>199</v>
      </c>
      <c r="M25" s="11">
        <f t="shared" si="3"/>
        <v>76</v>
      </c>
      <c r="N25" s="11">
        <f t="shared" si="3"/>
        <v>25</v>
      </c>
      <c r="O25" s="11">
        <f t="shared" si="3"/>
        <v>11</v>
      </c>
      <c r="P25" s="11">
        <f t="shared" si="3"/>
        <v>1</v>
      </c>
      <c r="Q25" s="11">
        <f t="shared" si="3"/>
        <v>0</v>
      </c>
      <c r="R25" s="11">
        <f t="shared" si="3"/>
        <v>1</v>
      </c>
      <c r="S25" s="11">
        <f t="shared" si="3"/>
        <v>160</v>
      </c>
      <c r="T25" s="11">
        <f t="shared" si="3"/>
        <v>351</v>
      </c>
      <c r="U25" s="11">
        <f t="shared" si="3"/>
        <v>0</v>
      </c>
      <c r="V25" s="20">
        <f t="shared" si="3"/>
        <v>0</v>
      </c>
      <c r="W25" s="9"/>
      <c r="Y25">
        <f t="shared" si="0"/>
        <v>0</v>
      </c>
    </row>
  </sheetData>
  <mergeCells count="227">
    <mergeCell ref="A3:U3"/>
    <mergeCell ref="V3:W3"/>
    <mergeCell ref="L5:L6"/>
    <mergeCell ref="M5:M6"/>
    <mergeCell ref="B4:B6"/>
    <mergeCell ref="C4:C6"/>
    <mergeCell ref="A4:A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C21:C22"/>
    <mergeCell ref="K7:K8"/>
    <mergeCell ref="L7:L8"/>
    <mergeCell ref="M7:M8"/>
    <mergeCell ref="N7:N8"/>
    <mergeCell ref="D7:D8"/>
    <mergeCell ref="E7:E8"/>
    <mergeCell ref="F7:F8"/>
    <mergeCell ref="G7:G8"/>
    <mergeCell ref="H7:H8"/>
    <mergeCell ref="H13:H14"/>
    <mergeCell ref="D9:D10"/>
    <mergeCell ref="E9:E10"/>
    <mergeCell ref="F9:F10"/>
    <mergeCell ref="G9:G10"/>
    <mergeCell ref="H9:H10"/>
    <mergeCell ref="I9:I10"/>
    <mergeCell ref="D19:D20"/>
    <mergeCell ref="E19:E20"/>
    <mergeCell ref="F19:F20"/>
    <mergeCell ref="G19:G20"/>
    <mergeCell ref="H19:H20"/>
    <mergeCell ref="I19:I20"/>
    <mergeCell ref="K19:K20"/>
    <mergeCell ref="S13:S14"/>
    <mergeCell ref="T13:T14"/>
    <mergeCell ref="U13:U14"/>
    <mergeCell ref="V13:V14"/>
    <mergeCell ref="K4:R4"/>
    <mergeCell ref="S4:U4"/>
    <mergeCell ref="V4:V6"/>
    <mergeCell ref="W4:W6"/>
    <mergeCell ref="K5:K6"/>
    <mergeCell ref="T9:T10"/>
    <mergeCell ref="U9:U10"/>
    <mergeCell ref="T7:T8"/>
    <mergeCell ref="U7:U8"/>
    <mergeCell ref="W7:W8"/>
    <mergeCell ref="K9:K10"/>
    <mergeCell ref="L9:L10"/>
    <mergeCell ref="M9:M10"/>
    <mergeCell ref="N9:N10"/>
    <mergeCell ref="O9:O10"/>
    <mergeCell ref="P9:P10"/>
    <mergeCell ref="O7:O8"/>
    <mergeCell ref="P7:P8"/>
    <mergeCell ref="Q7:Q8"/>
    <mergeCell ref="R7:R8"/>
    <mergeCell ref="A25:C25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11:A12"/>
    <mergeCell ref="B11:B12"/>
    <mergeCell ref="C11:C12"/>
    <mergeCell ref="A19:A20"/>
    <mergeCell ref="B19:B20"/>
    <mergeCell ref="C19:C20"/>
    <mergeCell ref="C23:C24"/>
    <mergeCell ref="C7:C8"/>
    <mergeCell ref="C9:C10"/>
    <mergeCell ref="C13:C14"/>
    <mergeCell ref="C17:C18"/>
    <mergeCell ref="S7:S8"/>
    <mergeCell ref="I7:I8"/>
    <mergeCell ref="V7:V8"/>
    <mergeCell ref="W13:W14"/>
    <mergeCell ref="V9:V10"/>
    <mergeCell ref="W9:W10"/>
    <mergeCell ref="D13:D14"/>
    <mergeCell ref="E13:E14"/>
    <mergeCell ref="F13:F14"/>
    <mergeCell ref="G13:G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Q9:Q10"/>
    <mergeCell ref="R9:R10"/>
    <mergeCell ref="S9:S10"/>
    <mergeCell ref="O11:O12"/>
    <mergeCell ref="P11:P12"/>
    <mergeCell ref="K17:K18"/>
    <mergeCell ref="L17:L18"/>
    <mergeCell ref="M17:M18"/>
    <mergeCell ref="N17:N18"/>
    <mergeCell ref="D17:D18"/>
    <mergeCell ref="E17:E18"/>
    <mergeCell ref="F17:F18"/>
    <mergeCell ref="G17:G18"/>
    <mergeCell ref="H17:H18"/>
    <mergeCell ref="T21:T22"/>
    <mergeCell ref="U21:U22"/>
    <mergeCell ref="T17:T18"/>
    <mergeCell ref="U17:U18"/>
    <mergeCell ref="V17:V18"/>
    <mergeCell ref="W17:W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O17:O18"/>
    <mergeCell ref="P17:P18"/>
    <mergeCell ref="Q17:Q18"/>
    <mergeCell ref="R17:R18"/>
    <mergeCell ref="S17:S18"/>
    <mergeCell ref="I17:I18"/>
    <mergeCell ref="S23:S24"/>
    <mergeCell ref="T23:T24"/>
    <mergeCell ref="U23:U24"/>
    <mergeCell ref="V23:V24"/>
    <mergeCell ref="W23:W24"/>
    <mergeCell ref="V21:V22"/>
    <mergeCell ref="W21:W22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Q21:Q22"/>
    <mergeCell ref="R21:R22"/>
    <mergeCell ref="S21:S22"/>
    <mergeCell ref="T11:T12"/>
    <mergeCell ref="U11:U12"/>
    <mergeCell ref="V11:V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Q11:Q12"/>
    <mergeCell ref="R11:R12"/>
    <mergeCell ref="S11:S12"/>
    <mergeCell ref="W11:W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N11:N12"/>
    <mergeCell ref="L19:L20"/>
    <mergeCell ref="M19:M20"/>
    <mergeCell ref="W19:W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</mergeCells>
  <pageMargins left="0.15748031496063" right="0.118110236220472" top="0.5" bottom="0.44" header="0.118110236220472" footer="0.118110236220472"/>
  <pageSetup scale="95" orientation="landscape" r:id="rId1"/>
  <rowBreaks count="1" manualBreakCount="1">
    <brk id="18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61"/>
  <sheetViews>
    <sheetView showGridLines="0" view="pageBreakPreview" topLeftCell="A4" zoomScale="77" zoomScaleSheetLayoutView="77" workbookViewId="0">
      <selection activeCell="G61" sqref="G61"/>
    </sheetView>
  </sheetViews>
  <sheetFormatPr defaultRowHeight="15"/>
  <cols>
    <col min="1" max="1" width="6.140625" customWidth="1"/>
    <col min="2" max="2" width="9.5703125" customWidth="1"/>
    <col min="3" max="3" width="9.42578125" customWidth="1"/>
    <col min="4" max="4" width="12" style="6" customWidth="1"/>
    <col min="5" max="5" width="5.7109375" customWidth="1"/>
    <col min="6" max="6" width="29.42578125" customWidth="1"/>
    <col min="7" max="7" width="23.85546875" style="17" customWidth="1"/>
    <col min="8" max="8" width="10.140625" hidden="1" customWidth="1"/>
    <col min="9" max="9" width="2.140625" hidden="1" customWidth="1"/>
    <col min="10" max="10" width="8.85546875" customWidth="1"/>
    <col min="11" max="11" width="12.5703125" hidden="1" customWidth="1"/>
    <col min="12" max="12" width="6.28515625" customWidth="1"/>
    <col min="13" max="13" width="10.28515625" customWidth="1"/>
    <col min="14" max="14" width="3.7109375" style="14" customWidth="1"/>
    <col min="15" max="23" width="5.7109375" customWidth="1"/>
    <col min="25" max="25" width="17.28515625" customWidth="1"/>
  </cols>
  <sheetData>
    <row r="1" spans="1:25">
      <c r="A1" s="535" t="s">
        <v>18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</row>
    <row r="2" spans="1:25" ht="20.25" customHeight="1">
      <c r="A2" s="580" t="str">
        <f>Patna!A2</f>
        <v>Progress Report for the construction of SSS ( Sanc. Year 2012 - 13 )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</row>
    <row r="3" spans="1:25" ht="20.100000000000001" customHeight="1">
      <c r="A3" s="647" t="s">
        <v>63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6" t="str">
        <f>Summary!V3</f>
        <v>Date:-31.07.2014</v>
      </c>
      <c r="X3" s="524"/>
      <c r="Y3" s="525"/>
    </row>
    <row r="4" spans="1:25" ht="26.25" customHeight="1">
      <c r="A4" s="488" t="s">
        <v>59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</row>
    <row r="5" spans="1:25" ht="18" customHeight="1">
      <c r="A5" s="395" t="s">
        <v>0</v>
      </c>
      <c r="B5" s="395" t="s">
        <v>1</v>
      </c>
      <c r="C5" s="412" t="s">
        <v>2</v>
      </c>
      <c r="D5" s="645" t="s">
        <v>3</v>
      </c>
      <c r="E5" s="395" t="s">
        <v>0</v>
      </c>
      <c r="F5" s="412" t="s">
        <v>4</v>
      </c>
      <c r="G5" s="396" t="s">
        <v>5</v>
      </c>
      <c r="H5" s="396" t="s">
        <v>226</v>
      </c>
      <c r="I5" s="395" t="s">
        <v>224</v>
      </c>
      <c r="J5" s="396" t="s">
        <v>225</v>
      </c>
      <c r="K5" s="396" t="s">
        <v>32</v>
      </c>
      <c r="L5" s="395" t="s">
        <v>19</v>
      </c>
      <c r="M5" s="396" t="s">
        <v>33</v>
      </c>
      <c r="N5" s="393" t="s">
        <v>15</v>
      </c>
      <c r="O5" s="393"/>
      <c r="P5" s="393"/>
      <c r="Q5" s="393"/>
      <c r="R5" s="393"/>
      <c r="S5" s="393"/>
      <c r="T5" s="393"/>
      <c r="U5" s="393"/>
      <c r="V5" s="393"/>
      <c r="W5" s="393"/>
      <c r="X5" s="396" t="s">
        <v>20</v>
      </c>
      <c r="Y5" s="531" t="s">
        <v>13</v>
      </c>
    </row>
    <row r="6" spans="1:25" ht="29.25" customHeight="1">
      <c r="A6" s="395"/>
      <c r="B6" s="395"/>
      <c r="C6" s="412"/>
      <c r="D6" s="645"/>
      <c r="E6" s="395"/>
      <c r="F6" s="412"/>
      <c r="G6" s="397"/>
      <c r="H6" s="397"/>
      <c r="I6" s="395"/>
      <c r="J6" s="397"/>
      <c r="K6" s="397"/>
      <c r="L6" s="395"/>
      <c r="M6" s="397"/>
      <c r="N6" s="395" t="s">
        <v>6</v>
      </c>
      <c r="O6" s="410" t="s">
        <v>14</v>
      </c>
      <c r="P6" s="392" t="s">
        <v>9</v>
      </c>
      <c r="Q6" s="395" t="s">
        <v>8</v>
      </c>
      <c r="R6" s="395" t="s">
        <v>16</v>
      </c>
      <c r="S6" s="395"/>
      <c r="T6" s="395" t="s">
        <v>17</v>
      </c>
      <c r="U6" s="395"/>
      <c r="V6" s="392" t="s">
        <v>12</v>
      </c>
      <c r="W6" s="392" t="s">
        <v>7</v>
      </c>
      <c r="X6" s="397"/>
      <c r="Y6" s="532"/>
    </row>
    <row r="7" spans="1:25" ht="42" customHeight="1">
      <c r="A7" s="395"/>
      <c r="B7" s="395"/>
      <c r="C7" s="412"/>
      <c r="D7" s="645"/>
      <c r="E7" s="395"/>
      <c r="F7" s="412"/>
      <c r="G7" s="398"/>
      <c r="H7" s="398"/>
      <c r="I7" s="395"/>
      <c r="J7" s="398"/>
      <c r="K7" s="398"/>
      <c r="L7" s="395"/>
      <c r="M7" s="398"/>
      <c r="N7" s="395"/>
      <c r="O7" s="410"/>
      <c r="P7" s="392"/>
      <c r="Q7" s="395"/>
      <c r="R7" s="29" t="s">
        <v>10</v>
      </c>
      <c r="S7" s="29" t="s">
        <v>11</v>
      </c>
      <c r="T7" s="29" t="s">
        <v>10</v>
      </c>
      <c r="U7" s="29" t="s">
        <v>11</v>
      </c>
      <c r="V7" s="392"/>
      <c r="W7" s="392"/>
      <c r="X7" s="398"/>
      <c r="Y7" s="533"/>
    </row>
    <row r="8" spans="1:25" ht="24.95" customHeight="1">
      <c r="A8" s="400">
        <v>1</v>
      </c>
      <c r="B8" s="526" t="s">
        <v>1184</v>
      </c>
      <c r="C8" s="402" t="s">
        <v>1185</v>
      </c>
      <c r="D8" s="641" t="s">
        <v>1766</v>
      </c>
      <c r="E8" s="68">
        <v>1</v>
      </c>
      <c r="F8" s="38" t="s">
        <v>1186</v>
      </c>
      <c r="G8" s="512" t="s">
        <v>1859</v>
      </c>
      <c r="H8" s="644"/>
      <c r="J8" s="541">
        <v>213.66</v>
      </c>
      <c r="K8" s="1"/>
      <c r="L8" s="1"/>
      <c r="M8" s="640" t="s">
        <v>221</v>
      </c>
      <c r="N8" s="216">
        <v>1</v>
      </c>
      <c r="O8" s="239"/>
      <c r="P8" s="239"/>
      <c r="Q8" s="239"/>
      <c r="R8" s="239"/>
      <c r="S8" s="239"/>
      <c r="T8" s="239"/>
      <c r="U8" s="239"/>
      <c r="V8" s="239"/>
      <c r="W8" s="239"/>
      <c r="X8" s="1"/>
      <c r="Y8" s="1"/>
    </row>
    <row r="9" spans="1:25" ht="24.95" customHeight="1">
      <c r="A9" s="400"/>
      <c r="B9" s="526"/>
      <c r="C9" s="402"/>
      <c r="D9" s="642"/>
      <c r="E9" s="68">
        <v>2</v>
      </c>
      <c r="F9" s="38" t="s">
        <v>1187</v>
      </c>
      <c r="G9" s="514"/>
      <c r="H9" s="527"/>
      <c r="J9" s="440"/>
      <c r="K9" s="1"/>
      <c r="L9" s="1"/>
      <c r="M9" s="640"/>
      <c r="N9" s="216">
        <v>1</v>
      </c>
      <c r="O9" s="239"/>
      <c r="P9" s="239"/>
      <c r="Q9" s="239"/>
      <c r="R9" s="239"/>
      <c r="S9" s="239"/>
      <c r="T9" s="239"/>
      <c r="U9" s="239"/>
      <c r="V9" s="239"/>
      <c r="W9" s="239"/>
      <c r="X9" s="1"/>
      <c r="Y9" s="1"/>
    </row>
    <row r="10" spans="1:25" ht="24.95" customHeight="1">
      <c r="A10" s="400">
        <v>2</v>
      </c>
      <c r="B10" s="526" t="s">
        <v>1188</v>
      </c>
      <c r="C10" s="402" t="s">
        <v>1185</v>
      </c>
      <c r="D10" s="641" t="s">
        <v>1767</v>
      </c>
      <c r="E10" s="68">
        <v>1</v>
      </c>
      <c r="F10" s="38" t="s">
        <v>1189</v>
      </c>
      <c r="G10" s="512" t="s">
        <v>1858</v>
      </c>
      <c r="H10" s="527"/>
      <c r="J10" s="440">
        <v>536.83000000000004</v>
      </c>
      <c r="K10" s="1"/>
      <c r="L10" s="1"/>
      <c r="M10" s="640" t="s">
        <v>221</v>
      </c>
      <c r="N10" s="216"/>
      <c r="O10" s="240">
        <v>1</v>
      </c>
      <c r="Q10" s="239"/>
      <c r="R10" s="239"/>
      <c r="S10" s="239"/>
      <c r="T10" s="239"/>
      <c r="U10" s="239"/>
      <c r="V10" s="239"/>
      <c r="W10" s="239"/>
      <c r="X10" s="1"/>
      <c r="Y10" s="1"/>
    </row>
    <row r="11" spans="1:25" ht="24.95" customHeight="1">
      <c r="A11" s="400"/>
      <c r="B11" s="526"/>
      <c r="C11" s="402"/>
      <c r="D11" s="643"/>
      <c r="E11" s="68">
        <v>2</v>
      </c>
      <c r="F11" s="38" t="s">
        <v>1190</v>
      </c>
      <c r="G11" s="513"/>
      <c r="H11" s="527"/>
      <c r="J11" s="440"/>
      <c r="K11" s="1"/>
      <c r="L11" s="1"/>
      <c r="M11" s="640"/>
      <c r="N11" s="216"/>
      <c r="O11" s="240">
        <v>1</v>
      </c>
      <c r="Q11" s="239"/>
      <c r="R11" s="239"/>
      <c r="S11" s="239"/>
      <c r="T11" s="239"/>
      <c r="U11" s="239"/>
      <c r="V11" s="239"/>
      <c r="W11" s="239"/>
      <c r="X11" s="1"/>
      <c r="Y11" s="1"/>
    </row>
    <row r="12" spans="1:25" ht="24.95" customHeight="1">
      <c r="A12" s="400"/>
      <c r="B12" s="526"/>
      <c r="C12" s="402"/>
      <c r="D12" s="643"/>
      <c r="E12" s="68">
        <v>3</v>
      </c>
      <c r="F12" s="38" t="s">
        <v>1191</v>
      </c>
      <c r="G12" s="513"/>
      <c r="H12" s="527"/>
      <c r="J12" s="440"/>
      <c r="K12" s="1"/>
      <c r="L12" s="1"/>
      <c r="M12" s="640"/>
      <c r="N12" s="216"/>
      <c r="O12" s="239"/>
      <c r="P12" s="239"/>
      <c r="Q12" s="239"/>
      <c r="R12" s="239"/>
      <c r="S12" s="239"/>
      <c r="T12" s="239"/>
      <c r="U12" s="239"/>
      <c r="V12" s="239"/>
      <c r="W12" s="239"/>
      <c r="X12" s="1"/>
      <c r="Y12" s="1"/>
    </row>
    <row r="13" spans="1:25" ht="24.95" customHeight="1">
      <c r="A13" s="400"/>
      <c r="B13" s="526"/>
      <c r="C13" s="402"/>
      <c r="D13" s="643"/>
      <c r="E13" s="68">
        <v>4</v>
      </c>
      <c r="F13" s="38" t="s">
        <v>1192</v>
      </c>
      <c r="G13" s="513"/>
      <c r="H13" s="527"/>
      <c r="J13" s="440"/>
      <c r="K13" s="1"/>
      <c r="L13" s="1"/>
      <c r="M13" s="640"/>
      <c r="N13" s="216">
        <v>1</v>
      </c>
      <c r="O13" s="240">
        <v>1</v>
      </c>
      <c r="P13" s="239"/>
      <c r="Q13" s="239"/>
      <c r="R13" s="239"/>
      <c r="S13" s="239"/>
      <c r="T13" s="239"/>
      <c r="U13" s="239"/>
      <c r="V13" s="239"/>
      <c r="W13" s="239"/>
      <c r="X13" s="1"/>
      <c r="Y13" s="1"/>
    </row>
    <row r="14" spans="1:25" ht="24.95" customHeight="1">
      <c r="A14" s="400"/>
      <c r="B14" s="526"/>
      <c r="C14" s="402"/>
      <c r="D14" s="642"/>
      <c r="E14" s="68">
        <v>5</v>
      </c>
      <c r="F14" s="38" t="s">
        <v>1193</v>
      </c>
      <c r="G14" s="514"/>
      <c r="H14" s="527"/>
      <c r="J14" s="440"/>
      <c r="K14" s="1"/>
      <c r="L14" s="1"/>
      <c r="M14" s="640"/>
      <c r="N14" s="216"/>
      <c r="P14" s="239"/>
      <c r="Q14" s="239"/>
      <c r="R14" s="239"/>
      <c r="S14" s="239"/>
      <c r="T14" s="239"/>
      <c r="U14" s="239"/>
      <c r="V14" s="239"/>
      <c r="W14" s="239"/>
      <c r="X14" s="1"/>
      <c r="Y14" s="1"/>
    </row>
    <row r="15" spans="1:25" ht="35.25" customHeight="1">
      <c r="A15" s="400">
        <v>3</v>
      </c>
      <c r="B15" s="526" t="s">
        <v>1194</v>
      </c>
      <c r="C15" s="402" t="s">
        <v>1185</v>
      </c>
      <c r="D15" s="641" t="s">
        <v>1768</v>
      </c>
      <c r="E15" s="68">
        <v>1</v>
      </c>
      <c r="F15" s="38" t="s">
        <v>1195</v>
      </c>
      <c r="G15" s="512" t="s">
        <v>1787</v>
      </c>
      <c r="H15" s="527"/>
      <c r="J15" s="440">
        <v>213.37</v>
      </c>
      <c r="K15" s="1"/>
      <c r="L15" s="1"/>
      <c r="M15" s="640" t="s">
        <v>221</v>
      </c>
      <c r="N15" s="216"/>
      <c r="O15" s="240"/>
      <c r="P15" s="240"/>
      <c r="Q15" s="240">
        <v>1</v>
      </c>
      <c r="R15" s="239"/>
      <c r="S15" s="239"/>
      <c r="T15" s="239"/>
      <c r="U15" s="239"/>
      <c r="V15" s="239"/>
      <c r="W15" s="239"/>
      <c r="X15" s="1"/>
      <c r="Y15" s="1"/>
    </row>
    <row r="16" spans="1:25" ht="24.95" customHeight="1">
      <c r="A16" s="400"/>
      <c r="B16" s="526"/>
      <c r="C16" s="402"/>
      <c r="D16" s="642"/>
      <c r="E16" s="68">
        <v>2</v>
      </c>
      <c r="F16" s="38" t="s">
        <v>1196</v>
      </c>
      <c r="G16" s="514"/>
      <c r="H16" s="527"/>
      <c r="J16" s="440"/>
      <c r="K16" s="1"/>
      <c r="L16" s="1"/>
      <c r="M16" s="640"/>
      <c r="N16" s="216"/>
      <c r="O16" s="240">
        <v>1</v>
      </c>
      <c r="P16" s="239"/>
      <c r="Q16" s="239"/>
      <c r="R16" s="239"/>
      <c r="S16" s="239"/>
      <c r="T16" s="239"/>
      <c r="U16" s="239"/>
      <c r="V16" s="239"/>
      <c r="W16" s="239"/>
      <c r="X16" s="1"/>
      <c r="Y16" s="1"/>
    </row>
    <row r="17" spans="1:25" ht="45" customHeight="1">
      <c r="A17" s="400">
        <v>4</v>
      </c>
      <c r="B17" s="526" t="s">
        <v>1197</v>
      </c>
      <c r="C17" s="402" t="s">
        <v>1185</v>
      </c>
      <c r="D17" s="641" t="s">
        <v>1550</v>
      </c>
      <c r="E17" s="68">
        <v>1</v>
      </c>
      <c r="F17" s="38" t="s">
        <v>787</v>
      </c>
      <c r="G17" s="512" t="s">
        <v>1860</v>
      </c>
      <c r="H17" s="527"/>
      <c r="J17" s="440">
        <v>216.2</v>
      </c>
      <c r="K17" s="1"/>
      <c r="L17" s="1"/>
      <c r="M17" s="640" t="s">
        <v>221</v>
      </c>
      <c r="N17" s="216">
        <v>1</v>
      </c>
      <c r="O17" s="239"/>
      <c r="P17" s="239"/>
      <c r="Q17" s="239"/>
      <c r="R17" s="239"/>
      <c r="S17" s="239"/>
      <c r="T17" s="239"/>
      <c r="U17" s="239"/>
      <c r="V17" s="239"/>
      <c r="W17" s="239"/>
      <c r="X17" s="1"/>
      <c r="Y17" s="1"/>
    </row>
    <row r="18" spans="1:25" ht="24.95" customHeight="1">
      <c r="A18" s="400"/>
      <c r="B18" s="526"/>
      <c r="C18" s="402"/>
      <c r="D18" s="642"/>
      <c r="E18" s="68">
        <v>2</v>
      </c>
      <c r="F18" s="38" t="s">
        <v>1198</v>
      </c>
      <c r="G18" s="514"/>
      <c r="H18" s="527"/>
      <c r="J18" s="440"/>
      <c r="K18" s="1"/>
      <c r="L18" s="1"/>
      <c r="M18" s="640"/>
      <c r="N18" s="216">
        <v>1</v>
      </c>
      <c r="O18" s="239"/>
      <c r="P18" s="239"/>
      <c r="Q18" s="239"/>
      <c r="R18" s="239"/>
      <c r="S18" s="239"/>
      <c r="T18" s="239"/>
      <c r="U18" s="239"/>
      <c r="V18" s="239"/>
      <c r="W18" s="239"/>
      <c r="X18" s="1"/>
      <c r="Y18" s="1"/>
    </row>
    <row r="19" spans="1:25" ht="24.95" customHeight="1">
      <c r="A19" s="400">
        <v>5</v>
      </c>
      <c r="B19" s="526" t="s">
        <v>1199</v>
      </c>
      <c r="C19" s="402" t="s">
        <v>1185</v>
      </c>
      <c r="D19" s="641" t="s">
        <v>1769</v>
      </c>
      <c r="E19" s="68">
        <v>1</v>
      </c>
      <c r="F19" s="38" t="s">
        <v>1200</v>
      </c>
      <c r="G19" s="512" t="s">
        <v>1795</v>
      </c>
      <c r="H19" s="527"/>
      <c r="J19" s="440">
        <v>214.98</v>
      </c>
      <c r="K19" s="1"/>
      <c r="L19" s="1"/>
      <c r="M19" s="640" t="s">
        <v>221</v>
      </c>
      <c r="N19" s="216"/>
      <c r="O19" s="240"/>
      <c r="P19" s="240">
        <v>1</v>
      </c>
      <c r="Q19" s="239"/>
      <c r="R19" s="239"/>
      <c r="S19" s="239"/>
      <c r="T19" s="239"/>
      <c r="U19" s="239"/>
      <c r="V19" s="239"/>
      <c r="W19" s="239"/>
      <c r="X19" s="1"/>
      <c r="Y19" s="1"/>
    </row>
    <row r="20" spans="1:25" ht="24.95" customHeight="1">
      <c r="A20" s="400"/>
      <c r="B20" s="526"/>
      <c r="C20" s="402"/>
      <c r="D20" s="642"/>
      <c r="E20" s="68">
        <v>2</v>
      </c>
      <c r="F20" s="38" t="s">
        <v>1201</v>
      </c>
      <c r="G20" s="514"/>
      <c r="H20" s="527"/>
      <c r="J20" s="440"/>
      <c r="K20" s="1"/>
      <c r="L20" s="1"/>
      <c r="M20" s="640"/>
      <c r="N20" s="216"/>
      <c r="O20" s="240">
        <v>1</v>
      </c>
      <c r="P20" s="239"/>
      <c r="Q20" s="239"/>
      <c r="R20" s="239"/>
      <c r="S20" s="239"/>
      <c r="T20" s="239"/>
      <c r="U20" s="239"/>
      <c r="V20" s="239"/>
      <c r="W20" s="239"/>
      <c r="X20" s="1"/>
      <c r="Y20" s="1"/>
    </row>
    <row r="21" spans="1:25" ht="57" customHeight="1">
      <c r="A21" s="40">
        <v>6</v>
      </c>
      <c r="B21" s="34" t="s">
        <v>1202</v>
      </c>
      <c r="C21" s="41" t="s">
        <v>1185</v>
      </c>
      <c r="D21" s="204" t="s">
        <v>1770</v>
      </c>
      <c r="E21" s="68">
        <v>1</v>
      </c>
      <c r="F21" s="38" t="s">
        <v>1203</v>
      </c>
      <c r="G21" s="214" t="s">
        <v>1789</v>
      </c>
      <c r="H21" s="67"/>
      <c r="J21" s="33">
        <v>106.73</v>
      </c>
      <c r="K21" s="1"/>
      <c r="L21" s="1"/>
      <c r="M21" s="42" t="s">
        <v>221</v>
      </c>
      <c r="N21" s="216">
        <v>1</v>
      </c>
      <c r="O21" s="239"/>
      <c r="P21" s="239"/>
      <c r="Q21" s="239"/>
      <c r="R21" s="239"/>
      <c r="S21" s="239"/>
      <c r="T21" s="239"/>
      <c r="U21" s="239"/>
      <c r="V21" s="239"/>
      <c r="W21" s="239"/>
      <c r="X21" s="1"/>
      <c r="Y21" s="1"/>
    </row>
    <row r="22" spans="1:25" ht="46.5" customHeight="1">
      <c r="A22" s="40">
        <v>7</v>
      </c>
      <c r="B22" s="34" t="s">
        <v>1204</v>
      </c>
      <c r="C22" s="41" t="s">
        <v>1185</v>
      </c>
      <c r="D22" s="204" t="s">
        <v>1771</v>
      </c>
      <c r="E22" s="68">
        <v>1</v>
      </c>
      <c r="F22" s="38" t="s">
        <v>1205</v>
      </c>
      <c r="G22" s="214" t="s">
        <v>1803</v>
      </c>
      <c r="H22" s="67"/>
      <c r="J22" s="33">
        <v>105.27</v>
      </c>
      <c r="K22" s="1"/>
      <c r="L22" s="1"/>
      <c r="M22" s="42" t="s">
        <v>221</v>
      </c>
      <c r="N22" s="216"/>
      <c r="O22" s="240">
        <v>1</v>
      </c>
      <c r="P22" s="239"/>
      <c r="Q22" s="239"/>
      <c r="R22" s="239"/>
      <c r="S22" s="239"/>
      <c r="T22" s="239"/>
      <c r="U22" s="239"/>
      <c r="V22" s="239"/>
      <c r="W22" s="239"/>
      <c r="X22" s="1"/>
      <c r="Y22" s="1"/>
    </row>
    <row r="23" spans="1:25" ht="24.95" customHeight="1">
      <c r="A23" s="40">
        <v>8</v>
      </c>
      <c r="B23" s="34" t="s">
        <v>1206</v>
      </c>
      <c r="C23" s="41" t="s">
        <v>1185</v>
      </c>
      <c r="D23" s="204" t="s">
        <v>1772</v>
      </c>
      <c r="E23" s="68">
        <v>1</v>
      </c>
      <c r="F23" s="38" t="s">
        <v>1207</v>
      </c>
      <c r="G23" s="213" t="s">
        <v>1800</v>
      </c>
      <c r="H23" s="67"/>
      <c r="J23" s="33">
        <v>106.12</v>
      </c>
      <c r="K23" s="1"/>
      <c r="L23" s="1"/>
      <c r="M23" s="42" t="s">
        <v>221</v>
      </c>
      <c r="N23" s="216">
        <v>1</v>
      </c>
      <c r="O23" s="239"/>
      <c r="P23" s="239"/>
      <c r="Q23" s="239"/>
      <c r="R23" s="239"/>
      <c r="S23" s="239"/>
      <c r="T23" s="239"/>
      <c r="U23" s="239"/>
      <c r="V23" s="239"/>
      <c r="W23" s="239"/>
      <c r="X23" s="1"/>
      <c r="Y23" s="1"/>
    </row>
    <row r="24" spans="1:25" ht="39.75" customHeight="1">
      <c r="A24" s="40">
        <v>9</v>
      </c>
      <c r="B24" s="34" t="s">
        <v>1208</v>
      </c>
      <c r="C24" s="41" t="s">
        <v>1185</v>
      </c>
      <c r="D24" s="204" t="s">
        <v>1773</v>
      </c>
      <c r="E24" s="68">
        <v>1</v>
      </c>
      <c r="F24" s="38" t="s">
        <v>1209</v>
      </c>
      <c r="G24" s="214" t="s">
        <v>1788</v>
      </c>
      <c r="H24" s="67"/>
      <c r="J24" s="33">
        <v>107.11</v>
      </c>
      <c r="K24" s="1"/>
      <c r="L24" s="1"/>
      <c r="M24" s="42" t="s">
        <v>221</v>
      </c>
      <c r="N24" s="216"/>
      <c r="O24" s="240"/>
      <c r="P24" s="240"/>
      <c r="Q24" s="240">
        <v>1</v>
      </c>
      <c r="R24" s="239"/>
      <c r="S24" s="239"/>
      <c r="T24" s="239"/>
      <c r="U24" s="239"/>
      <c r="V24" s="239"/>
      <c r="W24" s="239"/>
      <c r="X24" s="1"/>
      <c r="Y24" s="1"/>
    </row>
    <row r="25" spans="1:25" ht="35.25" customHeight="1">
      <c r="A25" s="40">
        <v>10</v>
      </c>
      <c r="B25" s="34" t="s">
        <v>1210</v>
      </c>
      <c r="C25" s="41" t="s">
        <v>1211</v>
      </c>
      <c r="D25" s="208" t="s">
        <v>1774</v>
      </c>
      <c r="E25" s="68">
        <v>1</v>
      </c>
      <c r="F25" s="38" t="s">
        <v>1212</v>
      </c>
      <c r="G25" s="214" t="s">
        <v>1790</v>
      </c>
      <c r="H25" s="67"/>
      <c r="J25" s="33">
        <v>106.51</v>
      </c>
      <c r="K25" s="1"/>
      <c r="L25" s="1"/>
      <c r="M25" s="42" t="s">
        <v>221</v>
      </c>
      <c r="N25" s="216"/>
      <c r="O25" s="240"/>
      <c r="P25" s="240"/>
      <c r="Q25" s="240">
        <v>1</v>
      </c>
      <c r="R25" s="239"/>
      <c r="S25" s="239"/>
      <c r="T25" s="239"/>
      <c r="U25" s="239"/>
      <c r="V25" s="239"/>
      <c r="W25" s="239"/>
      <c r="X25" s="1"/>
      <c r="Y25" s="1"/>
    </row>
    <row r="26" spans="1:25" ht="48" customHeight="1">
      <c r="A26" s="400">
        <v>11</v>
      </c>
      <c r="B26" s="526" t="s">
        <v>1213</v>
      </c>
      <c r="C26" s="402" t="s">
        <v>1214</v>
      </c>
      <c r="D26" s="641" t="s">
        <v>1775</v>
      </c>
      <c r="E26" s="68">
        <v>1</v>
      </c>
      <c r="F26" s="38" t="s">
        <v>1215</v>
      </c>
      <c r="G26" s="512" t="s">
        <v>1791</v>
      </c>
      <c r="H26" s="527"/>
      <c r="J26" s="440">
        <v>330.68</v>
      </c>
      <c r="K26" s="1"/>
      <c r="L26" s="1"/>
      <c r="M26" s="640" t="s">
        <v>221</v>
      </c>
      <c r="N26" s="216"/>
      <c r="O26" s="240"/>
      <c r="P26" s="240">
        <v>1</v>
      </c>
      <c r="Q26" s="239"/>
      <c r="R26" s="239"/>
      <c r="S26" s="239"/>
      <c r="T26" s="239"/>
      <c r="U26" s="239"/>
      <c r="V26" s="239"/>
      <c r="W26" s="239"/>
      <c r="X26" s="1"/>
      <c r="Y26" s="1"/>
    </row>
    <row r="27" spans="1:25" ht="46.5" customHeight="1">
      <c r="A27" s="400"/>
      <c r="B27" s="526"/>
      <c r="C27" s="402"/>
      <c r="D27" s="643"/>
      <c r="E27" s="68">
        <v>2</v>
      </c>
      <c r="F27" s="38" t="s">
        <v>1216</v>
      </c>
      <c r="G27" s="513"/>
      <c r="H27" s="527"/>
      <c r="J27" s="440"/>
      <c r="K27" s="1"/>
      <c r="L27" s="1"/>
      <c r="M27" s="640"/>
      <c r="N27" s="216"/>
      <c r="O27" s="240"/>
      <c r="P27" s="240"/>
      <c r="Q27" s="240">
        <v>1</v>
      </c>
      <c r="R27" s="239"/>
      <c r="S27" s="239"/>
      <c r="T27" s="239"/>
      <c r="U27" s="239"/>
      <c r="V27" s="239"/>
      <c r="W27" s="239"/>
      <c r="X27" s="1"/>
      <c r="Y27" s="1"/>
    </row>
    <row r="28" spans="1:25" ht="24.95" customHeight="1">
      <c r="A28" s="400"/>
      <c r="B28" s="526"/>
      <c r="C28" s="402"/>
      <c r="D28" s="642"/>
      <c r="E28" s="68">
        <v>3</v>
      </c>
      <c r="F28" s="38" t="s">
        <v>1217</v>
      </c>
      <c r="G28" s="514"/>
      <c r="H28" s="527"/>
      <c r="J28" s="440"/>
      <c r="K28" s="1"/>
      <c r="L28" s="1"/>
      <c r="M28" s="640"/>
      <c r="N28" s="216"/>
      <c r="O28" s="240"/>
      <c r="P28" s="240">
        <v>1</v>
      </c>
      <c r="Q28" s="239"/>
      <c r="R28" s="239"/>
      <c r="S28" s="239"/>
      <c r="T28" s="239"/>
      <c r="U28" s="239"/>
      <c r="V28" s="239"/>
      <c r="W28" s="239"/>
      <c r="X28" s="1"/>
      <c r="Y28" s="1"/>
    </row>
    <row r="29" spans="1:25" ht="24.95" customHeight="1">
      <c r="A29" s="400">
        <v>12</v>
      </c>
      <c r="B29" s="526" t="s">
        <v>1218</v>
      </c>
      <c r="C29" s="402" t="s">
        <v>1214</v>
      </c>
      <c r="D29" s="641" t="s">
        <v>1776</v>
      </c>
      <c r="E29" s="68">
        <v>1</v>
      </c>
      <c r="F29" s="38" t="s">
        <v>1219</v>
      </c>
      <c r="G29" s="473" t="s">
        <v>1800</v>
      </c>
      <c r="H29" s="527"/>
      <c r="J29" s="440">
        <v>216.53</v>
      </c>
      <c r="K29" s="1"/>
      <c r="L29" s="1"/>
      <c r="M29" s="640" t="s">
        <v>221</v>
      </c>
      <c r="N29" s="216"/>
      <c r="O29" s="239"/>
      <c r="P29" s="239"/>
      <c r="Q29" s="239"/>
      <c r="R29" s="239"/>
      <c r="S29" s="239"/>
      <c r="T29" s="239"/>
      <c r="U29" s="239"/>
      <c r="V29" s="239"/>
      <c r="W29" s="239"/>
      <c r="X29" s="1"/>
      <c r="Y29" s="1"/>
    </row>
    <row r="30" spans="1:25" ht="24.95" customHeight="1">
      <c r="A30" s="400"/>
      <c r="B30" s="526"/>
      <c r="C30" s="402"/>
      <c r="D30" s="642"/>
      <c r="E30" s="68">
        <v>2</v>
      </c>
      <c r="F30" s="38" t="s">
        <v>1220</v>
      </c>
      <c r="G30" s="473"/>
      <c r="H30" s="527"/>
      <c r="J30" s="440"/>
      <c r="K30" s="1"/>
      <c r="L30" s="1"/>
      <c r="M30" s="640"/>
      <c r="N30" s="216"/>
      <c r="O30" s="239"/>
      <c r="P30" s="239"/>
      <c r="Q30" s="239"/>
      <c r="R30" s="239"/>
      <c r="S30" s="239"/>
      <c r="T30" s="239"/>
      <c r="U30" s="239"/>
      <c r="V30" s="239"/>
      <c r="W30" s="239"/>
      <c r="X30" s="1"/>
      <c r="Y30" s="1"/>
    </row>
    <row r="31" spans="1:25" ht="24.95" customHeight="1">
      <c r="A31" s="400">
        <v>13</v>
      </c>
      <c r="B31" s="526" t="s">
        <v>1221</v>
      </c>
      <c r="C31" s="402" t="s">
        <v>1214</v>
      </c>
      <c r="D31" s="641" t="s">
        <v>1777</v>
      </c>
      <c r="E31" s="68">
        <v>1</v>
      </c>
      <c r="F31" s="38" t="s">
        <v>1222</v>
      </c>
      <c r="G31" s="512" t="s">
        <v>1861</v>
      </c>
      <c r="H31" s="527"/>
      <c r="J31" s="440">
        <v>215.99</v>
      </c>
      <c r="K31" s="1"/>
      <c r="L31" s="1"/>
      <c r="M31" s="640" t="s">
        <v>221</v>
      </c>
      <c r="N31" s="216"/>
      <c r="O31" s="240">
        <v>1</v>
      </c>
      <c r="P31" s="239"/>
      <c r="Q31" s="239"/>
      <c r="R31" s="239"/>
      <c r="S31" s="239"/>
      <c r="T31" s="239"/>
      <c r="U31" s="239"/>
      <c r="V31" s="239"/>
      <c r="W31" s="239"/>
      <c r="X31" s="1"/>
      <c r="Y31" s="1"/>
    </row>
    <row r="32" spans="1:25" ht="24.95" customHeight="1">
      <c r="A32" s="400"/>
      <c r="B32" s="526"/>
      <c r="C32" s="402"/>
      <c r="D32" s="642"/>
      <c r="E32" s="68">
        <v>2</v>
      </c>
      <c r="F32" s="38" t="s">
        <v>1160</v>
      </c>
      <c r="G32" s="514"/>
      <c r="H32" s="527"/>
      <c r="J32" s="440"/>
      <c r="K32" s="1"/>
      <c r="L32" s="1"/>
      <c r="M32" s="640"/>
      <c r="N32" s="216"/>
      <c r="O32" s="240">
        <v>1</v>
      </c>
      <c r="P32" s="239"/>
      <c r="Q32" s="239"/>
      <c r="R32" s="239"/>
      <c r="S32" s="239"/>
      <c r="T32" s="239"/>
      <c r="U32" s="239"/>
      <c r="V32" s="239"/>
      <c r="W32" s="239"/>
      <c r="X32" s="1"/>
      <c r="Y32" s="1"/>
    </row>
    <row r="33" spans="1:25" ht="29.25" customHeight="1">
      <c r="A33" s="400">
        <v>14</v>
      </c>
      <c r="B33" s="526" t="s">
        <v>1223</v>
      </c>
      <c r="C33" s="402" t="s">
        <v>1214</v>
      </c>
      <c r="D33" s="641" t="s">
        <v>1777</v>
      </c>
      <c r="E33" s="43">
        <v>1</v>
      </c>
      <c r="F33" s="38" t="s">
        <v>1224</v>
      </c>
      <c r="G33" s="512" t="s">
        <v>1862</v>
      </c>
      <c r="H33" s="527"/>
      <c r="J33" s="440">
        <v>432.83</v>
      </c>
      <c r="K33" s="1"/>
      <c r="L33" s="1"/>
      <c r="M33" s="640" t="s">
        <v>221</v>
      </c>
      <c r="N33" s="216">
        <v>1</v>
      </c>
      <c r="O33" s="239"/>
      <c r="P33" s="239"/>
      <c r="Q33" s="239"/>
      <c r="R33" s="239"/>
      <c r="S33" s="239"/>
      <c r="T33" s="239"/>
      <c r="U33" s="239"/>
      <c r="V33" s="239"/>
      <c r="W33" s="239"/>
      <c r="X33" s="1"/>
      <c r="Y33" s="1"/>
    </row>
    <row r="34" spans="1:25" ht="31.5" customHeight="1">
      <c r="A34" s="400"/>
      <c r="B34" s="526"/>
      <c r="C34" s="402"/>
      <c r="D34" s="643"/>
      <c r="E34" s="43">
        <v>2</v>
      </c>
      <c r="F34" s="38" t="s">
        <v>1225</v>
      </c>
      <c r="G34" s="513"/>
      <c r="H34" s="527"/>
      <c r="J34" s="440"/>
      <c r="K34" s="1"/>
      <c r="L34" s="1"/>
      <c r="M34" s="640"/>
      <c r="N34" s="216">
        <v>1</v>
      </c>
      <c r="O34" s="239"/>
      <c r="P34" s="239"/>
      <c r="Q34" s="239"/>
      <c r="R34" s="239"/>
      <c r="S34" s="239"/>
      <c r="T34" s="239"/>
      <c r="U34" s="239"/>
      <c r="V34" s="239"/>
      <c r="W34" s="239"/>
      <c r="X34" s="1"/>
      <c r="Y34" s="1"/>
    </row>
    <row r="35" spans="1:25" ht="24.95" customHeight="1">
      <c r="A35" s="400"/>
      <c r="B35" s="526"/>
      <c r="C35" s="402"/>
      <c r="D35" s="643"/>
      <c r="E35" s="43">
        <v>3</v>
      </c>
      <c r="F35" s="38" t="s">
        <v>1226</v>
      </c>
      <c r="G35" s="513"/>
      <c r="H35" s="527"/>
      <c r="J35" s="440"/>
      <c r="K35" s="1"/>
      <c r="L35" s="1"/>
      <c r="M35" s="640"/>
      <c r="N35" s="216">
        <v>1</v>
      </c>
      <c r="O35" s="239"/>
      <c r="P35" s="239"/>
      <c r="Q35" s="239"/>
      <c r="R35" s="239"/>
      <c r="S35" s="239"/>
      <c r="T35" s="239"/>
      <c r="U35" s="239"/>
      <c r="V35" s="239"/>
      <c r="W35" s="239"/>
      <c r="X35" s="1"/>
      <c r="Y35" s="1"/>
    </row>
    <row r="36" spans="1:25" ht="24.95" customHeight="1">
      <c r="A36" s="400"/>
      <c r="B36" s="526"/>
      <c r="C36" s="402"/>
      <c r="D36" s="642"/>
      <c r="E36" s="43">
        <v>4</v>
      </c>
      <c r="F36" s="38" t="s">
        <v>1227</v>
      </c>
      <c r="G36" s="514"/>
      <c r="H36" s="527"/>
      <c r="J36" s="440"/>
      <c r="K36" s="1"/>
      <c r="L36" s="1"/>
      <c r="M36" s="640"/>
      <c r="N36" s="216">
        <v>1</v>
      </c>
      <c r="O36" s="239"/>
      <c r="P36" s="239"/>
      <c r="Q36" s="239"/>
      <c r="R36" s="239"/>
      <c r="S36" s="239"/>
      <c r="T36" s="239"/>
      <c r="U36" s="239"/>
      <c r="V36" s="239"/>
      <c r="W36" s="239"/>
      <c r="X36" s="1"/>
      <c r="Y36" s="1"/>
    </row>
    <row r="37" spans="1:25" ht="24.95" customHeight="1">
      <c r="A37" s="400">
        <v>15</v>
      </c>
      <c r="B37" s="526" t="s">
        <v>1228</v>
      </c>
      <c r="C37" s="402" t="s">
        <v>1214</v>
      </c>
      <c r="D37" s="641" t="s">
        <v>1778</v>
      </c>
      <c r="E37" s="67">
        <v>1</v>
      </c>
      <c r="F37" s="38" t="s">
        <v>1229</v>
      </c>
      <c r="G37" s="512" t="s">
        <v>1801</v>
      </c>
      <c r="H37" s="527"/>
      <c r="J37" s="440">
        <v>665.15</v>
      </c>
      <c r="K37" s="1"/>
      <c r="L37" s="1"/>
      <c r="M37" s="640" t="s">
        <v>221</v>
      </c>
      <c r="N37" s="216"/>
      <c r="O37" s="240"/>
      <c r="P37" s="240">
        <v>1</v>
      </c>
      <c r="Q37" s="239"/>
      <c r="R37" s="239"/>
      <c r="S37" s="239"/>
      <c r="T37" s="239"/>
      <c r="U37" s="239"/>
      <c r="V37" s="239"/>
      <c r="W37" s="239"/>
      <c r="X37" s="1"/>
      <c r="Y37" s="1"/>
    </row>
    <row r="38" spans="1:25" ht="24.95" customHeight="1">
      <c r="A38" s="400"/>
      <c r="B38" s="526"/>
      <c r="C38" s="402"/>
      <c r="D38" s="643"/>
      <c r="E38" s="67">
        <v>2</v>
      </c>
      <c r="F38" s="38" t="s">
        <v>1230</v>
      </c>
      <c r="G38" s="513"/>
      <c r="H38" s="527"/>
      <c r="J38" s="440"/>
      <c r="K38" s="1"/>
      <c r="L38" s="1"/>
      <c r="M38" s="640"/>
      <c r="N38" s="216">
        <v>1</v>
      </c>
      <c r="O38" s="239"/>
      <c r="P38" s="239"/>
      <c r="Q38" s="239"/>
      <c r="R38" s="239"/>
      <c r="S38" s="239"/>
      <c r="T38" s="239"/>
      <c r="U38" s="239"/>
      <c r="V38" s="239"/>
      <c r="W38" s="239"/>
      <c r="X38" s="1"/>
      <c r="Y38" s="1" t="s">
        <v>1863</v>
      </c>
    </row>
    <row r="39" spans="1:25" ht="24.95" customHeight="1">
      <c r="A39" s="400"/>
      <c r="B39" s="526"/>
      <c r="C39" s="402"/>
      <c r="D39" s="643"/>
      <c r="E39" s="67">
        <v>3</v>
      </c>
      <c r="F39" s="38" t="s">
        <v>1231</v>
      </c>
      <c r="G39" s="513"/>
      <c r="H39" s="527"/>
      <c r="J39" s="440"/>
      <c r="K39" s="1"/>
      <c r="L39" s="1"/>
      <c r="M39" s="640"/>
      <c r="N39" s="216"/>
      <c r="O39" s="240"/>
      <c r="P39" s="240">
        <v>1</v>
      </c>
      <c r="Q39" s="239"/>
      <c r="R39" s="239"/>
      <c r="S39" s="239"/>
      <c r="T39" s="239"/>
      <c r="U39" s="239"/>
      <c r="V39" s="239"/>
      <c r="W39" s="239"/>
      <c r="X39" s="1"/>
      <c r="Y39" s="1"/>
    </row>
    <row r="40" spans="1:25" ht="24.95" customHeight="1">
      <c r="A40" s="400"/>
      <c r="B40" s="526"/>
      <c r="C40" s="402"/>
      <c r="D40" s="643"/>
      <c r="E40" s="67">
        <v>4</v>
      </c>
      <c r="F40" s="38" t="s">
        <v>1232</v>
      </c>
      <c r="G40" s="513"/>
      <c r="H40" s="527"/>
      <c r="J40" s="440"/>
      <c r="K40" s="1"/>
      <c r="L40" s="1"/>
      <c r="M40" s="640"/>
      <c r="N40" s="216"/>
      <c r="O40" s="240"/>
      <c r="P40" s="240">
        <v>1</v>
      </c>
      <c r="Q40" s="239"/>
      <c r="R40" s="239"/>
      <c r="S40" s="239"/>
      <c r="T40" s="239"/>
      <c r="U40" s="239"/>
      <c r="V40" s="239"/>
      <c r="W40" s="239"/>
      <c r="X40" s="1"/>
      <c r="Y40" s="1"/>
    </row>
    <row r="41" spans="1:25" ht="24.95" customHeight="1">
      <c r="A41" s="400"/>
      <c r="B41" s="526"/>
      <c r="C41" s="402"/>
      <c r="D41" s="643"/>
      <c r="E41" s="67">
        <v>5</v>
      </c>
      <c r="F41" s="38" t="s">
        <v>1233</v>
      </c>
      <c r="G41" s="513"/>
      <c r="H41" s="527"/>
      <c r="J41" s="440"/>
      <c r="K41" s="1"/>
      <c r="L41" s="1"/>
      <c r="M41" s="640"/>
      <c r="N41" s="216"/>
      <c r="O41" s="240"/>
      <c r="P41" s="240">
        <v>1</v>
      </c>
      <c r="Q41" s="239"/>
      <c r="R41" s="239"/>
      <c r="S41" s="239"/>
      <c r="T41" s="239"/>
      <c r="U41" s="239"/>
      <c r="V41" s="239"/>
      <c r="W41" s="239"/>
      <c r="X41" s="1"/>
      <c r="Y41" s="1"/>
    </row>
    <row r="42" spans="1:25" ht="24.95" customHeight="1">
      <c r="A42" s="400"/>
      <c r="B42" s="526"/>
      <c r="C42" s="402"/>
      <c r="D42" s="642"/>
      <c r="E42" s="67">
        <v>6</v>
      </c>
      <c r="F42" s="38" t="s">
        <v>1234</v>
      </c>
      <c r="G42" s="514"/>
      <c r="H42" s="527"/>
      <c r="J42" s="440"/>
      <c r="K42" s="1"/>
      <c r="L42" s="1"/>
      <c r="M42" s="640"/>
      <c r="O42" s="240"/>
      <c r="P42" s="240">
        <v>1</v>
      </c>
      <c r="Q42" s="239"/>
      <c r="R42" s="239"/>
      <c r="S42" s="239"/>
      <c r="T42" s="239"/>
      <c r="U42" s="239"/>
      <c r="V42" s="239"/>
      <c r="W42" s="239"/>
      <c r="X42" s="1"/>
      <c r="Y42" s="1"/>
    </row>
    <row r="43" spans="1:25" ht="24.95" customHeight="1">
      <c r="A43" s="400">
        <v>16</v>
      </c>
      <c r="B43" s="526" t="s">
        <v>1235</v>
      </c>
      <c r="C43" s="402" t="s">
        <v>1214</v>
      </c>
      <c r="D43" s="641" t="s">
        <v>1779</v>
      </c>
      <c r="E43" s="68">
        <v>1</v>
      </c>
      <c r="F43" s="38" t="s">
        <v>1236</v>
      </c>
      <c r="G43" s="358" t="s">
        <v>1800</v>
      </c>
      <c r="H43" s="527"/>
      <c r="J43" s="440">
        <v>325.86</v>
      </c>
      <c r="K43" s="1"/>
      <c r="L43" s="1"/>
      <c r="M43" s="640" t="s">
        <v>221</v>
      </c>
      <c r="N43" s="216"/>
      <c r="O43" s="239"/>
      <c r="P43" s="239"/>
      <c r="Q43" s="239"/>
      <c r="R43" s="239"/>
      <c r="S43" s="239"/>
      <c r="T43" s="239"/>
      <c r="U43" s="239"/>
      <c r="V43" s="239"/>
      <c r="W43" s="239"/>
      <c r="X43" s="1"/>
      <c r="Y43" s="1"/>
    </row>
    <row r="44" spans="1:25" ht="24.95" customHeight="1">
      <c r="A44" s="400"/>
      <c r="B44" s="526"/>
      <c r="C44" s="402"/>
      <c r="D44" s="643"/>
      <c r="E44" s="68">
        <v>2</v>
      </c>
      <c r="F44" s="38" t="s">
        <v>1237</v>
      </c>
      <c r="G44" s="499"/>
      <c r="H44" s="527"/>
      <c r="J44" s="440"/>
      <c r="K44" s="1"/>
      <c r="L44" s="1"/>
      <c r="M44" s="640"/>
      <c r="N44" s="216"/>
      <c r="O44" s="239"/>
      <c r="P44" s="239"/>
      <c r="Q44" s="239"/>
      <c r="R44" s="239"/>
      <c r="S44" s="239"/>
      <c r="T44" s="239"/>
      <c r="U44" s="239"/>
      <c r="V44" s="239"/>
      <c r="W44" s="239"/>
      <c r="X44" s="1"/>
      <c r="Y44" s="1"/>
    </row>
    <row r="45" spans="1:25" ht="24.95" customHeight="1">
      <c r="A45" s="400"/>
      <c r="B45" s="526"/>
      <c r="C45" s="402"/>
      <c r="D45" s="642"/>
      <c r="E45" s="68">
        <v>3</v>
      </c>
      <c r="F45" s="38" t="s">
        <v>1238</v>
      </c>
      <c r="G45" s="359"/>
      <c r="H45" s="527"/>
      <c r="J45" s="440"/>
      <c r="K45" s="1"/>
      <c r="L45" s="1"/>
      <c r="M45" s="640"/>
      <c r="N45" s="216"/>
      <c r="O45" s="239"/>
      <c r="P45" s="239"/>
      <c r="Q45" s="239"/>
      <c r="R45" s="239"/>
      <c r="S45" s="239"/>
      <c r="T45" s="239"/>
      <c r="U45" s="239"/>
      <c r="V45" s="239"/>
      <c r="W45" s="239"/>
      <c r="X45" s="1"/>
      <c r="Y45" s="1"/>
    </row>
    <row r="46" spans="1:25" ht="24.95" customHeight="1">
      <c r="A46" s="400">
        <v>17</v>
      </c>
      <c r="B46" s="526" t="s">
        <v>1239</v>
      </c>
      <c r="C46" s="402" t="s">
        <v>1214</v>
      </c>
      <c r="D46" s="641" t="s">
        <v>1786</v>
      </c>
      <c r="E46" s="68">
        <v>1</v>
      </c>
      <c r="F46" s="38" t="s">
        <v>1240</v>
      </c>
      <c r="G46" s="512" t="s">
        <v>1864</v>
      </c>
      <c r="H46" s="527"/>
      <c r="J46" s="440">
        <v>216.78</v>
      </c>
      <c r="K46" s="1"/>
      <c r="L46" s="1"/>
      <c r="M46" s="640" t="s">
        <v>221</v>
      </c>
      <c r="N46" s="216">
        <v>1</v>
      </c>
      <c r="O46" s="239"/>
      <c r="P46" s="239"/>
      <c r="Q46" s="239"/>
      <c r="R46" s="239"/>
      <c r="S46" s="239"/>
      <c r="T46" s="239"/>
      <c r="U46" s="239"/>
      <c r="V46" s="239"/>
      <c r="W46" s="239"/>
      <c r="X46" s="1"/>
      <c r="Y46" s="1"/>
    </row>
    <row r="47" spans="1:25" ht="24.95" customHeight="1">
      <c r="A47" s="400"/>
      <c r="B47" s="526"/>
      <c r="C47" s="402"/>
      <c r="D47" s="642"/>
      <c r="E47" s="68">
        <v>2</v>
      </c>
      <c r="F47" s="38" t="s">
        <v>1241</v>
      </c>
      <c r="G47" s="514"/>
      <c r="H47" s="527"/>
      <c r="J47" s="440"/>
      <c r="K47" s="1"/>
      <c r="L47" s="1"/>
      <c r="M47" s="640"/>
      <c r="N47" s="216">
        <v>1</v>
      </c>
      <c r="O47" s="239"/>
      <c r="P47" s="239"/>
      <c r="Q47" s="239"/>
      <c r="R47" s="239"/>
      <c r="S47" s="239"/>
      <c r="T47" s="239"/>
      <c r="U47" s="239"/>
      <c r="V47" s="239"/>
      <c r="W47" s="239"/>
      <c r="X47" s="1"/>
      <c r="Y47" s="1"/>
    </row>
    <row r="48" spans="1:25" ht="24.95" customHeight="1">
      <c r="A48" s="400">
        <v>18</v>
      </c>
      <c r="B48" s="526" t="s">
        <v>1242</v>
      </c>
      <c r="C48" s="402" t="s">
        <v>1214</v>
      </c>
      <c r="D48" s="641" t="s">
        <v>1780</v>
      </c>
      <c r="E48" s="68">
        <v>1</v>
      </c>
      <c r="F48" s="38" t="s">
        <v>1243</v>
      </c>
      <c r="G48" s="512" t="s">
        <v>1792</v>
      </c>
      <c r="H48" s="527"/>
      <c r="J48" s="440">
        <v>328.8</v>
      </c>
      <c r="K48" s="1"/>
      <c r="L48" s="1"/>
      <c r="M48" s="640" t="s">
        <v>221</v>
      </c>
      <c r="N48" s="216"/>
      <c r="O48" s="240"/>
      <c r="P48" s="240"/>
      <c r="Q48" s="240">
        <v>1</v>
      </c>
      <c r="R48" s="239"/>
      <c r="S48" s="239"/>
      <c r="T48" s="239"/>
      <c r="U48" s="239"/>
      <c r="V48" s="239"/>
      <c r="W48" s="239"/>
      <c r="X48" s="1"/>
      <c r="Y48" s="1"/>
    </row>
    <row r="49" spans="1:25" ht="24.95" customHeight="1">
      <c r="A49" s="400"/>
      <c r="B49" s="526"/>
      <c r="C49" s="402"/>
      <c r="D49" s="643"/>
      <c r="E49" s="68">
        <v>2</v>
      </c>
      <c r="F49" s="38" t="s">
        <v>1244</v>
      </c>
      <c r="G49" s="513"/>
      <c r="H49" s="527"/>
      <c r="J49" s="440"/>
      <c r="K49" s="1"/>
      <c r="L49" s="1"/>
      <c r="M49" s="640"/>
      <c r="N49" s="216"/>
      <c r="O49" s="240"/>
      <c r="P49" s="240"/>
      <c r="Q49" s="240">
        <v>1</v>
      </c>
      <c r="R49" s="239"/>
      <c r="S49" s="239"/>
      <c r="T49" s="239"/>
      <c r="U49" s="239"/>
      <c r="V49" s="239"/>
      <c r="W49" s="239"/>
      <c r="X49" s="1"/>
      <c r="Y49" s="1"/>
    </row>
    <row r="50" spans="1:25" ht="31.5" customHeight="1">
      <c r="A50" s="400"/>
      <c r="B50" s="526"/>
      <c r="C50" s="402"/>
      <c r="D50" s="642"/>
      <c r="E50" s="68">
        <v>3</v>
      </c>
      <c r="F50" s="38" t="s">
        <v>1245</v>
      </c>
      <c r="G50" s="514"/>
      <c r="H50" s="527"/>
      <c r="J50" s="440"/>
      <c r="K50" s="1"/>
      <c r="L50" s="1"/>
      <c r="M50" s="640"/>
      <c r="N50" s="216"/>
      <c r="O50" s="240"/>
      <c r="P50" s="240"/>
      <c r="Q50" s="240">
        <v>1</v>
      </c>
      <c r="R50" s="239"/>
      <c r="S50" s="239"/>
      <c r="T50" s="239"/>
      <c r="U50" s="239"/>
      <c r="V50" s="239"/>
      <c r="W50" s="239"/>
      <c r="X50" s="1"/>
      <c r="Y50" s="1"/>
    </row>
    <row r="51" spans="1:25" ht="38.25" customHeight="1">
      <c r="A51" s="400">
        <v>19</v>
      </c>
      <c r="B51" s="526" t="s">
        <v>1246</v>
      </c>
      <c r="C51" s="402" t="s">
        <v>1214</v>
      </c>
      <c r="D51" s="641" t="s">
        <v>1214</v>
      </c>
      <c r="E51" s="68">
        <v>1</v>
      </c>
      <c r="F51" s="38" t="s">
        <v>1247</v>
      </c>
      <c r="G51" s="512" t="s">
        <v>1793</v>
      </c>
      <c r="H51" s="527"/>
      <c r="J51" s="440">
        <v>216.24</v>
      </c>
      <c r="K51" s="1"/>
      <c r="L51" s="1"/>
      <c r="M51" s="640" t="s">
        <v>221</v>
      </c>
      <c r="N51" s="216"/>
      <c r="O51" s="240"/>
      <c r="P51" s="240"/>
      <c r="Q51" s="240">
        <v>1</v>
      </c>
      <c r="R51" s="239"/>
      <c r="S51" s="239"/>
      <c r="T51" s="239"/>
      <c r="U51" s="239"/>
      <c r="V51" s="239"/>
      <c r="W51" s="239"/>
      <c r="X51" s="1"/>
      <c r="Y51" s="1"/>
    </row>
    <row r="52" spans="1:25" ht="33" customHeight="1">
      <c r="A52" s="400"/>
      <c r="B52" s="526"/>
      <c r="C52" s="402"/>
      <c r="D52" s="642"/>
      <c r="E52" s="68">
        <v>2</v>
      </c>
      <c r="F52" s="38" t="s">
        <v>1248</v>
      </c>
      <c r="G52" s="514"/>
      <c r="H52" s="527"/>
      <c r="J52" s="440"/>
      <c r="K52" s="1"/>
      <c r="L52" s="1"/>
      <c r="M52" s="640"/>
      <c r="N52" s="216"/>
      <c r="O52" s="240"/>
      <c r="P52" s="240"/>
      <c r="Q52" s="240">
        <v>1</v>
      </c>
      <c r="R52" s="239"/>
      <c r="S52" s="239"/>
      <c r="T52" s="239"/>
      <c r="U52" s="239"/>
      <c r="V52" s="239"/>
      <c r="W52" s="239"/>
      <c r="X52" s="1"/>
      <c r="Y52" s="1"/>
    </row>
    <row r="53" spans="1:25" ht="24.95" customHeight="1">
      <c r="A53" s="400">
        <v>20</v>
      </c>
      <c r="B53" s="526" t="s">
        <v>1249</v>
      </c>
      <c r="C53" s="402" t="s">
        <v>1214</v>
      </c>
      <c r="D53" s="641" t="s">
        <v>1781</v>
      </c>
      <c r="E53" s="68">
        <v>1</v>
      </c>
      <c r="F53" s="38" t="s">
        <v>1250</v>
      </c>
      <c r="G53" s="512" t="s">
        <v>1858</v>
      </c>
      <c r="H53" s="527"/>
      <c r="J53" s="440">
        <v>216.22</v>
      </c>
      <c r="K53" s="1"/>
      <c r="L53" s="1"/>
      <c r="M53" s="640" t="s">
        <v>221</v>
      </c>
      <c r="N53" s="216">
        <v>1</v>
      </c>
      <c r="O53" s="239"/>
      <c r="P53" s="239"/>
      <c r="Q53" s="239"/>
      <c r="R53" s="239"/>
      <c r="S53" s="239"/>
      <c r="T53" s="239"/>
      <c r="U53" s="239"/>
      <c r="V53" s="239"/>
      <c r="W53" s="239"/>
      <c r="X53" s="1"/>
      <c r="Y53" s="1"/>
    </row>
    <row r="54" spans="1:25" ht="24.95" customHeight="1">
      <c r="A54" s="400"/>
      <c r="B54" s="526"/>
      <c r="C54" s="402"/>
      <c r="D54" s="642"/>
      <c r="E54" s="68">
        <v>2</v>
      </c>
      <c r="F54" s="38" t="s">
        <v>1251</v>
      </c>
      <c r="G54" s="514"/>
      <c r="H54" s="527"/>
      <c r="J54" s="440"/>
      <c r="K54" s="1"/>
      <c r="L54" s="1"/>
      <c r="M54" s="640"/>
      <c r="N54" s="216">
        <v>1</v>
      </c>
      <c r="O54" s="239"/>
      <c r="P54" s="239"/>
      <c r="Q54" s="239"/>
      <c r="R54" s="239"/>
      <c r="S54" s="239"/>
      <c r="T54" s="239"/>
      <c r="U54" s="239"/>
      <c r="V54" s="239"/>
      <c r="W54" s="239"/>
      <c r="X54" s="1"/>
      <c r="Y54" s="1"/>
    </row>
    <row r="55" spans="1:25" ht="24.95" customHeight="1">
      <c r="A55" s="400">
        <v>21</v>
      </c>
      <c r="B55" s="526" t="s">
        <v>1252</v>
      </c>
      <c r="C55" s="402" t="s">
        <v>1214</v>
      </c>
      <c r="D55" s="641" t="s">
        <v>1782</v>
      </c>
      <c r="E55" s="68">
        <v>1</v>
      </c>
      <c r="F55" s="38" t="s">
        <v>1253</v>
      </c>
      <c r="G55" s="512" t="s">
        <v>1802</v>
      </c>
      <c r="H55" s="527"/>
      <c r="J55" s="440">
        <v>326.91000000000003</v>
      </c>
      <c r="K55" s="1"/>
      <c r="L55" s="1"/>
      <c r="M55" s="640" t="s">
        <v>221</v>
      </c>
      <c r="N55" s="216"/>
      <c r="O55" s="240"/>
      <c r="P55" s="240">
        <v>1</v>
      </c>
      <c r="Q55" s="239"/>
      <c r="R55" s="239"/>
      <c r="S55" s="239"/>
      <c r="T55" s="239"/>
      <c r="U55" s="239"/>
      <c r="V55" s="239"/>
      <c r="W55" s="239"/>
      <c r="X55" s="1"/>
      <c r="Y55" s="1"/>
    </row>
    <row r="56" spans="1:25" ht="32.25" customHeight="1">
      <c r="A56" s="400"/>
      <c r="B56" s="526"/>
      <c r="C56" s="402"/>
      <c r="D56" s="643"/>
      <c r="E56" s="68">
        <v>2</v>
      </c>
      <c r="F56" s="47" t="s">
        <v>1254</v>
      </c>
      <c r="G56" s="513"/>
      <c r="H56" s="527"/>
      <c r="J56" s="440"/>
      <c r="K56" s="1"/>
      <c r="L56" s="1"/>
      <c r="M56" s="640"/>
      <c r="N56" s="216"/>
      <c r="O56" s="240"/>
      <c r="P56" s="240"/>
      <c r="Q56" s="240">
        <v>1</v>
      </c>
      <c r="R56" s="239"/>
      <c r="S56" s="239"/>
      <c r="T56" s="239"/>
      <c r="U56" s="239"/>
      <c r="V56" s="239"/>
      <c r="W56" s="239"/>
      <c r="X56" s="1"/>
      <c r="Y56" s="1"/>
    </row>
    <row r="57" spans="1:25" ht="33" customHeight="1">
      <c r="A57" s="400"/>
      <c r="B57" s="526"/>
      <c r="C57" s="402"/>
      <c r="D57" s="642"/>
      <c r="E57" s="68">
        <v>3</v>
      </c>
      <c r="F57" s="47" t="s">
        <v>1255</v>
      </c>
      <c r="G57" s="514"/>
      <c r="H57" s="527"/>
      <c r="J57" s="440"/>
      <c r="K57" s="1"/>
      <c r="L57" s="1"/>
      <c r="M57" s="640"/>
      <c r="N57" s="216">
        <v>1</v>
      </c>
      <c r="O57" s="239"/>
      <c r="P57" s="239"/>
      <c r="Q57" s="239"/>
      <c r="R57" s="239"/>
      <c r="S57" s="239"/>
      <c r="T57" s="239"/>
      <c r="U57" s="239"/>
      <c r="V57" s="239"/>
      <c r="W57" s="239"/>
      <c r="X57" s="1"/>
      <c r="Y57" s="1" t="s">
        <v>1867</v>
      </c>
    </row>
    <row r="58" spans="1:25" ht="31.5" customHeight="1">
      <c r="A58" s="40">
        <v>22</v>
      </c>
      <c r="B58" s="34" t="s">
        <v>1256</v>
      </c>
      <c r="C58" s="41" t="s">
        <v>1214</v>
      </c>
      <c r="D58" s="204" t="s">
        <v>1783</v>
      </c>
      <c r="E58" s="68">
        <v>1</v>
      </c>
      <c r="F58" s="47" t="s">
        <v>1257</v>
      </c>
      <c r="G58" s="214" t="s">
        <v>1794</v>
      </c>
      <c r="H58" s="67"/>
      <c r="J58" s="33">
        <v>109.2</v>
      </c>
      <c r="K58" s="1"/>
      <c r="L58" s="1"/>
      <c r="M58" s="42" t="s">
        <v>221</v>
      </c>
      <c r="N58" s="216"/>
      <c r="O58" s="240"/>
      <c r="P58" s="240"/>
      <c r="Q58" s="240"/>
      <c r="R58" s="240">
        <v>1</v>
      </c>
      <c r="S58" s="239"/>
      <c r="T58" s="239"/>
      <c r="U58" s="239"/>
      <c r="V58" s="239"/>
      <c r="W58" s="239"/>
      <c r="X58" s="1"/>
      <c r="Y58" s="1"/>
    </row>
    <row r="59" spans="1:25" s="17" customFormat="1" ht="31.5" customHeight="1">
      <c r="A59" s="218">
        <v>23</v>
      </c>
      <c r="B59" s="221" t="s">
        <v>1258</v>
      </c>
      <c r="C59" s="219" t="s">
        <v>1214</v>
      </c>
      <c r="D59" s="153" t="s">
        <v>1784</v>
      </c>
      <c r="E59" s="219">
        <v>1</v>
      </c>
      <c r="F59" s="100" t="s">
        <v>1259</v>
      </c>
      <c r="G59" s="298" t="s">
        <v>1865</v>
      </c>
      <c r="H59" s="219"/>
      <c r="J59" s="217">
        <v>109.69</v>
      </c>
      <c r="K59" s="220"/>
      <c r="L59" s="220"/>
      <c r="M59" s="217" t="s">
        <v>221</v>
      </c>
      <c r="N59" s="220"/>
      <c r="O59" s="240"/>
      <c r="P59" s="240">
        <v>1</v>
      </c>
      <c r="Q59" s="289"/>
      <c r="R59" s="289"/>
      <c r="S59" s="289"/>
      <c r="T59" s="289"/>
      <c r="U59" s="289"/>
      <c r="V59" s="289"/>
      <c r="W59" s="289"/>
      <c r="X59" s="220"/>
      <c r="Y59" s="220"/>
    </row>
    <row r="60" spans="1:25" ht="45">
      <c r="A60" s="57">
        <v>24</v>
      </c>
      <c r="B60" s="96" t="s">
        <v>1260</v>
      </c>
      <c r="C60" s="58" t="s">
        <v>1214</v>
      </c>
      <c r="D60" s="204" t="s">
        <v>1785</v>
      </c>
      <c r="E60" s="60">
        <v>1</v>
      </c>
      <c r="F60" s="238" t="s">
        <v>1261</v>
      </c>
      <c r="G60" s="299" t="s">
        <v>1866</v>
      </c>
      <c r="H60" s="46"/>
      <c r="J60" s="93">
        <v>110.4</v>
      </c>
      <c r="K60" s="59"/>
      <c r="L60" s="59"/>
      <c r="M60" s="62" t="s">
        <v>221</v>
      </c>
      <c r="N60" s="215"/>
      <c r="O60" s="240"/>
      <c r="P60" s="240">
        <v>1</v>
      </c>
      <c r="Q60" s="290"/>
      <c r="R60" s="290"/>
      <c r="S60" s="290"/>
      <c r="T60" s="290"/>
      <c r="U60" s="290"/>
      <c r="V60" s="290"/>
      <c r="W60" s="290"/>
      <c r="X60" s="59"/>
      <c r="Y60" s="59"/>
    </row>
    <row r="61" spans="1:25" s="17" customFormat="1" ht="20.100000000000001" customHeight="1">
      <c r="A61" s="30"/>
      <c r="B61" s="126" t="s">
        <v>223</v>
      </c>
      <c r="C61" s="126"/>
      <c r="D61" s="209"/>
      <c r="E61" s="82">
        <f>E9+E14+E16+E18+E20+E21+E22+E23+E24+E25+E28+E30+E32+E36+E42+E45+E47+E50+E52+E54+E57+E58+E59+E60</f>
        <v>53</v>
      </c>
      <c r="F61" s="30"/>
      <c r="G61" s="222"/>
      <c r="H61" s="30"/>
      <c r="I61" s="30"/>
      <c r="J61" s="82">
        <f>SUM(J8:J60)</f>
        <v>5748.0599999999986</v>
      </c>
      <c r="K61" s="30"/>
      <c r="L61" s="30"/>
      <c r="M61" s="30"/>
      <c r="N61" s="126">
        <f>SUM(N8:N60)</f>
        <v>17</v>
      </c>
      <c r="O61" s="82">
        <f t="shared" ref="O61:X61" si="0">SUM(O8:O60)</f>
        <v>8</v>
      </c>
      <c r="P61" s="82">
        <f t="shared" si="0"/>
        <v>11</v>
      </c>
      <c r="Q61" s="82">
        <f t="shared" si="0"/>
        <v>10</v>
      </c>
      <c r="R61" s="82">
        <f t="shared" si="0"/>
        <v>1</v>
      </c>
      <c r="S61" s="82">
        <f t="shared" si="0"/>
        <v>0</v>
      </c>
      <c r="T61" s="82">
        <f t="shared" si="0"/>
        <v>0</v>
      </c>
      <c r="U61" s="82">
        <f t="shared" si="0"/>
        <v>0</v>
      </c>
      <c r="V61" s="82">
        <f t="shared" si="0"/>
        <v>0</v>
      </c>
      <c r="W61" s="82">
        <f t="shared" si="0"/>
        <v>0</v>
      </c>
      <c r="X61" s="82">
        <f t="shared" si="0"/>
        <v>0</v>
      </c>
      <c r="Y61" s="30"/>
    </row>
  </sheetData>
  <mergeCells count="157">
    <mergeCell ref="A2:Y2"/>
    <mergeCell ref="W3:Y3"/>
    <mergeCell ref="A3:V3"/>
    <mergeCell ref="A4:Y4"/>
    <mergeCell ref="A5:A7"/>
    <mergeCell ref="B5:B7"/>
    <mergeCell ref="C5:C7"/>
    <mergeCell ref="E5:E7"/>
    <mergeCell ref="G5:G7"/>
    <mergeCell ref="A8:A9"/>
    <mergeCell ref="H8:H9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B8:B9"/>
    <mergeCell ref="C8:C9"/>
    <mergeCell ref="F5:F7"/>
    <mergeCell ref="H5:H7"/>
    <mergeCell ref="N6:N7"/>
    <mergeCell ref="I5:I7"/>
    <mergeCell ref="J5:J7"/>
    <mergeCell ref="K5:K7"/>
    <mergeCell ref="L5:L7"/>
    <mergeCell ref="M5:M7"/>
    <mergeCell ref="N5:W5"/>
    <mergeCell ref="D5:D7"/>
    <mergeCell ref="D8:D9"/>
    <mergeCell ref="H10:H14"/>
    <mergeCell ref="A15:A16"/>
    <mergeCell ref="B15:B16"/>
    <mergeCell ref="C15:C16"/>
    <mergeCell ref="H15:H16"/>
    <mergeCell ref="A10:A14"/>
    <mergeCell ref="B10:B14"/>
    <mergeCell ref="C10:C14"/>
    <mergeCell ref="G15:G16"/>
    <mergeCell ref="D10:D14"/>
    <mergeCell ref="D15:D16"/>
    <mergeCell ref="H17:H18"/>
    <mergeCell ref="A19:A20"/>
    <mergeCell ref="B19:B20"/>
    <mergeCell ref="C19:C20"/>
    <mergeCell ref="H19:H20"/>
    <mergeCell ref="A17:A18"/>
    <mergeCell ref="B17:B18"/>
    <mergeCell ref="C17:C18"/>
    <mergeCell ref="G19:G20"/>
    <mergeCell ref="D17:D18"/>
    <mergeCell ref="D19:D20"/>
    <mergeCell ref="G17:G18"/>
    <mergeCell ref="H26:H28"/>
    <mergeCell ref="A29:A30"/>
    <mergeCell ref="B29:B30"/>
    <mergeCell ref="C29:C30"/>
    <mergeCell ref="H29:H30"/>
    <mergeCell ref="A26:A28"/>
    <mergeCell ref="B26:B28"/>
    <mergeCell ref="C26:C28"/>
    <mergeCell ref="G26:G28"/>
    <mergeCell ref="D26:D28"/>
    <mergeCell ref="D29:D30"/>
    <mergeCell ref="H31:H32"/>
    <mergeCell ref="A33:A36"/>
    <mergeCell ref="B33:B36"/>
    <mergeCell ref="C33:C36"/>
    <mergeCell ref="H33:H36"/>
    <mergeCell ref="A31:A32"/>
    <mergeCell ref="B31:B32"/>
    <mergeCell ref="C31:C32"/>
    <mergeCell ref="D33:D36"/>
    <mergeCell ref="D31:D32"/>
    <mergeCell ref="G33:G36"/>
    <mergeCell ref="H37:H42"/>
    <mergeCell ref="A43:A45"/>
    <mergeCell ref="B43:B45"/>
    <mergeCell ref="C43:C45"/>
    <mergeCell ref="H43:H45"/>
    <mergeCell ref="A37:A42"/>
    <mergeCell ref="B37:B42"/>
    <mergeCell ref="C37:C42"/>
    <mergeCell ref="D37:D42"/>
    <mergeCell ref="D43:D45"/>
    <mergeCell ref="G37:G42"/>
    <mergeCell ref="G43:G45"/>
    <mergeCell ref="H46:H47"/>
    <mergeCell ref="A48:A50"/>
    <mergeCell ref="B48:B50"/>
    <mergeCell ref="C48:C50"/>
    <mergeCell ref="H48:H50"/>
    <mergeCell ref="A46:A47"/>
    <mergeCell ref="B46:B47"/>
    <mergeCell ref="C46:C47"/>
    <mergeCell ref="D46:D47"/>
    <mergeCell ref="D48:D50"/>
    <mergeCell ref="G48:G50"/>
    <mergeCell ref="G46:G47"/>
    <mergeCell ref="A55:A57"/>
    <mergeCell ref="B55:B57"/>
    <mergeCell ref="C55:C57"/>
    <mergeCell ref="H51:H52"/>
    <mergeCell ref="H55:H57"/>
    <mergeCell ref="A51:A52"/>
    <mergeCell ref="B51:B52"/>
    <mergeCell ref="C51:C52"/>
    <mergeCell ref="D51:D52"/>
    <mergeCell ref="D53:D54"/>
    <mergeCell ref="D55:D57"/>
    <mergeCell ref="G51:G52"/>
    <mergeCell ref="G55:G57"/>
    <mergeCell ref="G53:G54"/>
    <mergeCell ref="M33:M36"/>
    <mergeCell ref="J37:J42"/>
    <mergeCell ref="M37:M42"/>
    <mergeCell ref="J8:J9"/>
    <mergeCell ref="M8:M9"/>
    <mergeCell ref="J10:J14"/>
    <mergeCell ref="M10:M14"/>
    <mergeCell ref="J15:J16"/>
    <mergeCell ref="M15:M16"/>
    <mergeCell ref="J17:J18"/>
    <mergeCell ref="M17:M18"/>
    <mergeCell ref="J19:J20"/>
    <mergeCell ref="M19:M20"/>
    <mergeCell ref="J26:J28"/>
    <mergeCell ref="M26:M28"/>
    <mergeCell ref="J29:J30"/>
    <mergeCell ref="M29:M30"/>
    <mergeCell ref="J55:J57"/>
    <mergeCell ref="M55:M57"/>
    <mergeCell ref="A1:Y1"/>
    <mergeCell ref="J51:J52"/>
    <mergeCell ref="M51:M52"/>
    <mergeCell ref="A53:A54"/>
    <mergeCell ref="B53:B54"/>
    <mergeCell ref="C53:C54"/>
    <mergeCell ref="H53:H54"/>
    <mergeCell ref="J53:J54"/>
    <mergeCell ref="M53:M54"/>
    <mergeCell ref="J43:J45"/>
    <mergeCell ref="M43:M45"/>
    <mergeCell ref="J46:J47"/>
    <mergeCell ref="M46:M47"/>
    <mergeCell ref="J48:J50"/>
    <mergeCell ref="M48:M50"/>
    <mergeCell ref="J31:J32"/>
    <mergeCell ref="M31:M32"/>
    <mergeCell ref="J33:J36"/>
    <mergeCell ref="G8:G9"/>
    <mergeCell ref="G10:G14"/>
    <mergeCell ref="G29:G30"/>
    <mergeCell ref="G31:G32"/>
  </mergeCells>
  <pageMargins left="0.15748031496063" right="0.15" top="0.118110236220472" bottom="0.15748031496063" header="0.118110236220472" footer="0.118110236220472"/>
  <pageSetup paperSize="9" scale="56" orientation="landscape" r:id="rId1"/>
  <rowBreaks count="1" manualBreakCount="1">
    <brk id="3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Y115"/>
  <sheetViews>
    <sheetView showGridLines="0" view="pageBreakPreview" zoomScale="77" zoomScaleSheetLayoutView="77" workbookViewId="0">
      <pane xSplit="1" ySplit="7" topLeftCell="B100" activePane="bottomRight" state="frozen"/>
      <selection pane="topRight" activeCell="B1" sqref="B1"/>
      <selection pane="bottomLeft" activeCell="A8" sqref="A8"/>
      <selection pane="bottomRight" activeCell="N107" sqref="N107"/>
    </sheetView>
  </sheetViews>
  <sheetFormatPr defaultRowHeight="15"/>
  <cols>
    <col min="1" max="1" width="3.85546875" customWidth="1"/>
    <col min="2" max="2" width="9.140625" style="56" customWidth="1"/>
    <col min="3" max="3" width="8.7109375" customWidth="1"/>
    <col min="4" max="4" width="11.140625" style="12" customWidth="1"/>
    <col min="5" max="5" width="4.140625" customWidth="1"/>
    <col min="6" max="6" width="28.140625" customWidth="1"/>
    <col min="7" max="7" width="20.140625" style="279" customWidth="1"/>
    <col min="8" max="8" width="15.85546875" hidden="1" customWidth="1"/>
    <col min="9" max="9" width="9.28515625" hidden="1" customWidth="1"/>
    <col min="10" max="10" width="9.28515625" customWidth="1"/>
    <col min="11" max="11" width="10.140625" hidden="1" customWidth="1"/>
    <col min="12" max="12" width="5.140625" hidden="1" customWidth="1"/>
    <col min="13" max="13" width="9.42578125" style="17" customWidth="1"/>
    <col min="14" max="14" width="3.7109375" customWidth="1"/>
    <col min="15" max="15" width="4.7109375" customWidth="1"/>
    <col min="16" max="18" width="4.7109375" style="14" customWidth="1"/>
    <col min="19" max="23" width="4.7109375" customWidth="1"/>
    <col min="24" max="24" width="7" customWidth="1"/>
    <col min="25" max="25" width="14.42578125" style="212" customWidth="1"/>
  </cols>
  <sheetData>
    <row r="1" spans="1:25">
      <c r="A1" s="403" t="s">
        <v>18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5"/>
    </row>
    <row r="2" spans="1:25" ht="15" customHeight="1">
      <c r="A2" s="416" t="s">
        <v>1834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8"/>
    </row>
    <row r="3" spans="1:25">
      <c r="A3" s="387" t="s">
        <v>66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9"/>
      <c r="X3" s="390" t="str">
        <f>Summary!V3</f>
        <v>Date:-31.07.2014</v>
      </c>
      <c r="Y3" s="391"/>
    </row>
    <row r="4" spans="1:25" s="17" customFormat="1" ht="34.5" customHeight="1">
      <c r="A4" s="413" t="s">
        <v>1835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5"/>
    </row>
    <row r="5" spans="1:25" ht="18" customHeight="1">
      <c r="A5" s="395" t="s">
        <v>0</v>
      </c>
      <c r="B5" s="412" t="s">
        <v>1</v>
      </c>
      <c r="C5" s="395" t="s">
        <v>2</v>
      </c>
      <c r="D5" s="412" t="s">
        <v>3</v>
      </c>
      <c r="E5" s="395" t="s">
        <v>0</v>
      </c>
      <c r="F5" s="395" t="s">
        <v>4</v>
      </c>
      <c r="G5" s="412" t="s">
        <v>5</v>
      </c>
      <c r="H5" s="396" t="s">
        <v>226</v>
      </c>
      <c r="I5" s="395" t="s">
        <v>224</v>
      </c>
      <c r="J5" s="396" t="s">
        <v>225</v>
      </c>
      <c r="K5" s="396" t="s">
        <v>32</v>
      </c>
      <c r="L5" s="395" t="s">
        <v>19</v>
      </c>
      <c r="M5" s="396" t="s">
        <v>33</v>
      </c>
      <c r="N5" s="393" t="s">
        <v>15</v>
      </c>
      <c r="O5" s="393"/>
      <c r="P5" s="393"/>
      <c r="Q5" s="393"/>
      <c r="R5" s="393"/>
      <c r="S5" s="393"/>
      <c r="T5" s="393"/>
      <c r="U5" s="393"/>
      <c r="V5" s="393"/>
      <c r="W5" s="393"/>
      <c r="X5" s="396" t="s">
        <v>20</v>
      </c>
      <c r="Y5" s="406" t="s">
        <v>13</v>
      </c>
    </row>
    <row r="6" spans="1:25" ht="21" customHeight="1">
      <c r="A6" s="395"/>
      <c r="B6" s="412"/>
      <c r="C6" s="395"/>
      <c r="D6" s="412"/>
      <c r="E6" s="395"/>
      <c r="F6" s="395"/>
      <c r="G6" s="412"/>
      <c r="H6" s="397"/>
      <c r="I6" s="395"/>
      <c r="J6" s="397"/>
      <c r="K6" s="397"/>
      <c r="L6" s="395"/>
      <c r="M6" s="397"/>
      <c r="N6" s="409" t="s">
        <v>6</v>
      </c>
      <c r="O6" s="410" t="s">
        <v>14</v>
      </c>
      <c r="P6" s="411" t="s">
        <v>9</v>
      </c>
      <c r="Q6" s="395" t="s">
        <v>8</v>
      </c>
      <c r="R6" s="394" t="s">
        <v>16</v>
      </c>
      <c r="S6" s="394"/>
      <c r="T6" s="409" t="s">
        <v>17</v>
      </c>
      <c r="U6" s="409"/>
      <c r="V6" s="392" t="s">
        <v>12</v>
      </c>
      <c r="W6" s="392" t="s">
        <v>7</v>
      </c>
      <c r="X6" s="397"/>
      <c r="Y6" s="407"/>
    </row>
    <row r="7" spans="1:25" ht="44.25" customHeight="1">
      <c r="A7" s="395"/>
      <c r="B7" s="412"/>
      <c r="C7" s="395"/>
      <c r="D7" s="412"/>
      <c r="E7" s="395"/>
      <c r="F7" s="395"/>
      <c r="G7" s="412"/>
      <c r="H7" s="398"/>
      <c r="I7" s="395"/>
      <c r="J7" s="398"/>
      <c r="K7" s="398"/>
      <c r="L7" s="395"/>
      <c r="M7" s="398"/>
      <c r="N7" s="409"/>
      <c r="O7" s="410"/>
      <c r="P7" s="411"/>
      <c r="Q7" s="395"/>
      <c r="R7" s="270" t="s">
        <v>10</v>
      </c>
      <c r="S7" s="13" t="s">
        <v>11</v>
      </c>
      <c r="T7" s="13" t="s">
        <v>10</v>
      </c>
      <c r="U7" s="13" t="s">
        <v>11</v>
      </c>
      <c r="V7" s="392"/>
      <c r="W7" s="392"/>
      <c r="X7" s="398"/>
      <c r="Y7" s="408"/>
    </row>
    <row r="8" spans="1:25" ht="20.100000000000001" customHeight="1">
      <c r="A8" s="35">
        <v>1</v>
      </c>
      <c r="B8" s="28" t="s">
        <v>67</v>
      </c>
      <c r="C8" s="36" t="s">
        <v>68</v>
      </c>
      <c r="D8" s="137" t="s">
        <v>1273</v>
      </c>
      <c r="E8" s="37">
        <v>1</v>
      </c>
      <c r="F8" s="38" t="s">
        <v>69</v>
      </c>
      <c r="G8" s="276" t="s">
        <v>1828</v>
      </c>
      <c r="H8" s="39"/>
      <c r="I8" s="1"/>
      <c r="J8" s="65">
        <v>105.51</v>
      </c>
      <c r="K8" s="1"/>
      <c r="L8" s="1"/>
      <c r="M8" s="284" t="s">
        <v>221</v>
      </c>
      <c r="N8" s="1"/>
      <c r="O8" s="240"/>
      <c r="P8" s="282">
        <v>1</v>
      </c>
      <c r="Q8" s="283"/>
      <c r="R8" s="283"/>
      <c r="S8" s="239"/>
      <c r="T8" s="239"/>
      <c r="U8" s="239"/>
      <c r="V8" s="239"/>
      <c r="W8" s="239"/>
      <c r="X8" s="1"/>
      <c r="Y8" s="211" t="s">
        <v>1840</v>
      </c>
    </row>
    <row r="9" spans="1:25" ht="26.25" customHeight="1">
      <c r="A9" s="35">
        <v>2</v>
      </c>
      <c r="B9" s="28" t="s">
        <v>70</v>
      </c>
      <c r="C9" s="36" t="s">
        <v>68</v>
      </c>
      <c r="D9" s="137" t="s">
        <v>1274</v>
      </c>
      <c r="E9" s="37">
        <v>1</v>
      </c>
      <c r="F9" s="38" t="s">
        <v>71</v>
      </c>
      <c r="G9" s="276" t="s">
        <v>1828</v>
      </c>
      <c r="H9" s="39"/>
      <c r="I9" s="1"/>
      <c r="J9" s="65">
        <v>106.32</v>
      </c>
      <c r="K9" s="1"/>
      <c r="L9" s="1"/>
      <c r="M9" s="89" t="s">
        <v>221</v>
      </c>
      <c r="N9" s="1">
        <v>1</v>
      </c>
      <c r="O9" s="239"/>
      <c r="P9" s="283"/>
      <c r="Q9" s="283"/>
      <c r="R9" s="283"/>
      <c r="S9" s="239"/>
      <c r="T9" s="239"/>
      <c r="U9" s="239"/>
      <c r="V9" s="239"/>
      <c r="W9" s="239"/>
      <c r="X9" s="1"/>
      <c r="Y9" s="211" t="s">
        <v>1829</v>
      </c>
    </row>
    <row r="10" spans="1:25" ht="20.100000000000001" customHeight="1">
      <c r="A10" s="400">
        <v>3</v>
      </c>
      <c r="B10" s="401" t="s">
        <v>72</v>
      </c>
      <c r="C10" s="402" t="s">
        <v>73</v>
      </c>
      <c r="D10" s="419" t="s">
        <v>1275</v>
      </c>
      <c r="E10" s="37">
        <v>1</v>
      </c>
      <c r="F10" s="38" t="s">
        <v>74</v>
      </c>
      <c r="G10" s="433" t="s">
        <v>1262</v>
      </c>
      <c r="H10" s="449" t="s">
        <v>1272</v>
      </c>
      <c r="I10" s="1"/>
      <c r="J10" s="399">
        <v>208.37</v>
      </c>
      <c r="K10" s="1"/>
      <c r="L10" s="1"/>
      <c r="M10" s="440" t="s">
        <v>221</v>
      </c>
      <c r="N10" s="1"/>
      <c r="O10" s="240"/>
      <c r="P10" s="282"/>
      <c r="Q10" s="282">
        <v>1</v>
      </c>
      <c r="R10" s="283"/>
      <c r="S10" s="239"/>
      <c r="T10" s="239"/>
      <c r="U10" s="239"/>
      <c r="V10" s="239"/>
      <c r="W10" s="239"/>
      <c r="X10" s="1"/>
      <c r="Y10" s="211" t="s">
        <v>1840</v>
      </c>
    </row>
    <row r="11" spans="1:25" ht="20.100000000000001" customHeight="1">
      <c r="A11" s="400"/>
      <c r="B11" s="401"/>
      <c r="C11" s="402"/>
      <c r="D11" s="420"/>
      <c r="E11" s="37">
        <v>2</v>
      </c>
      <c r="F11" s="38" t="s">
        <v>75</v>
      </c>
      <c r="G11" s="435"/>
      <c r="H11" s="450"/>
      <c r="I11" s="1"/>
      <c r="J11" s="399"/>
      <c r="K11" s="1"/>
      <c r="L11" s="1"/>
      <c r="M11" s="440"/>
      <c r="N11" s="1"/>
      <c r="O11" s="240"/>
      <c r="P11" s="282"/>
      <c r="Q11" s="282">
        <v>1</v>
      </c>
      <c r="R11" s="283"/>
      <c r="S11" s="239"/>
      <c r="T11" s="239"/>
      <c r="U11" s="239"/>
      <c r="V11" s="239"/>
      <c r="W11" s="239"/>
      <c r="X11" s="1"/>
      <c r="Y11" s="211" t="s">
        <v>1840</v>
      </c>
    </row>
    <row r="12" spans="1:25" ht="30">
      <c r="A12" s="35">
        <v>4</v>
      </c>
      <c r="B12" s="28" t="s">
        <v>76</v>
      </c>
      <c r="C12" s="36" t="s">
        <v>73</v>
      </c>
      <c r="D12" s="137" t="s">
        <v>1276</v>
      </c>
      <c r="E12" s="37">
        <v>1</v>
      </c>
      <c r="F12" s="38" t="s">
        <v>77</v>
      </c>
      <c r="G12" s="277" t="s">
        <v>1271</v>
      </c>
      <c r="H12" s="134" t="s">
        <v>1263</v>
      </c>
      <c r="I12" s="1"/>
      <c r="J12" s="65">
        <v>104.25</v>
      </c>
      <c r="K12" s="1"/>
      <c r="L12" s="1"/>
      <c r="M12" s="89" t="s">
        <v>221</v>
      </c>
      <c r="N12" s="1"/>
      <c r="O12" s="240"/>
      <c r="P12" s="282">
        <v>1</v>
      </c>
      <c r="Q12" s="283"/>
      <c r="R12" s="283"/>
      <c r="S12" s="239"/>
      <c r="T12" s="239"/>
      <c r="U12" s="239"/>
      <c r="V12" s="239"/>
      <c r="W12" s="239"/>
      <c r="X12" s="1"/>
      <c r="Y12" s="211" t="s">
        <v>1841</v>
      </c>
    </row>
    <row r="13" spans="1:25" ht="15.75">
      <c r="A13" s="400">
        <v>5</v>
      </c>
      <c r="B13" s="401" t="s">
        <v>78</v>
      </c>
      <c r="C13" s="402" t="s">
        <v>73</v>
      </c>
      <c r="D13" s="419" t="s">
        <v>1277</v>
      </c>
      <c r="E13" s="37">
        <v>1</v>
      </c>
      <c r="F13" s="38" t="s">
        <v>79</v>
      </c>
      <c r="G13" s="455" t="s">
        <v>1345</v>
      </c>
      <c r="H13" s="437" t="s">
        <v>1264</v>
      </c>
      <c r="I13" s="1"/>
      <c r="J13" s="399">
        <v>314.06</v>
      </c>
      <c r="K13" s="1"/>
      <c r="L13" s="1"/>
      <c r="M13" s="440" t="s">
        <v>221</v>
      </c>
      <c r="N13" s="1"/>
      <c r="O13" s="240"/>
      <c r="P13" s="282">
        <v>1</v>
      </c>
      <c r="Q13" s="283"/>
      <c r="R13" s="283"/>
      <c r="S13" s="239"/>
      <c r="T13" s="239"/>
      <c r="U13" s="239"/>
      <c r="V13" s="239"/>
      <c r="W13" s="239"/>
      <c r="X13" s="1"/>
      <c r="Y13" s="211" t="s">
        <v>1842</v>
      </c>
    </row>
    <row r="14" spans="1:25" ht="30">
      <c r="A14" s="400"/>
      <c r="B14" s="401"/>
      <c r="C14" s="402"/>
      <c r="D14" s="421"/>
      <c r="E14" s="37">
        <v>2</v>
      </c>
      <c r="F14" s="38" t="s">
        <v>80</v>
      </c>
      <c r="G14" s="456"/>
      <c r="H14" s="438"/>
      <c r="I14" s="1"/>
      <c r="J14" s="399"/>
      <c r="K14" s="1"/>
      <c r="L14" s="1"/>
      <c r="M14" s="440"/>
      <c r="N14" s="1">
        <v>1</v>
      </c>
      <c r="O14" s="239"/>
      <c r="P14" s="283"/>
      <c r="Q14" s="283"/>
      <c r="R14" s="283"/>
      <c r="S14" s="239"/>
      <c r="T14" s="239"/>
      <c r="U14" s="239"/>
      <c r="V14" s="239"/>
      <c r="W14" s="239"/>
      <c r="X14" s="1"/>
      <c r="Y14" s="211" t="s">
        <v>1825</v>
      </c>
    </row>
    <row r="15" spans="1:25" ht="18.75" customHeight="1">
      <c r="A15" s="400"/>
      <c r="B15" s="401"/>
      <c r="C15" s="402"/>
      <c r="D15" s="420"/>
      <c r="E15" s="37">
        <v>3</v>
      </c>
      <c r="F15" s="38" t="s">
        <v>81</v>
      </c>
      <c r="G15" s="457"/>
      <c r="H15" s="439"/>
      <c r="I15" s="1"/>
      <c r="J15" s="399"/>
      <c r="K15" s="1"/>
      <c r="L15" s="1"/>
      <c r="M15" s="440"/>
      <c r="N15" s="1"/>
      <c r="O15" s="240"/>
      <c r="P15" s="282">
        <v>1</v>
      </c>
      <c r="Q15" s="283"/>
      <c r="R15" s="283"/>
      <c r="S15" s="239"/>
      <c r="T15" s="239"/>
      <c r="U15" s="239"/>
      <c r="V15" s="239"/>
      <c r="W15" s="239"/>
      <c r="X15" s="1"/>
      <c r="Y15" s="211" t="s">
        <v>1841</v>
      </c>
    </row>
    <row r="16" spans="1:25" ht="24.75">
      <c r="A16" s="35">
        <v>6</v>
      </c>
      <c r="B16" s="28" t="s">
        <v>82</v>
      </c>
      <c r="C16" s="36" t="s">
        <v>73</v>
      </c>
      <c r="D16" s="138" t="s">
        <v>1278</v>
      </c>
      <c r="E16" s="37">
        <v>1</v>
      </c>
      <c r="F16" s="38" t="s">
        <v>83</v>
      </c>
      <c r="G16" s="269" t="s">
        <v>1265</v>
      </c>
      <c r="H16" s="134" t="s">
        <v>1266</v>
      </c>
      <c r="I16" s="1"/>
      <c r="J16" s="65">
        <v>209.37</v>
      </c>
      <c r="K16" s="1"/>
      <c r="L16" s="1"/>
      <c r="M16" s="89" t="s">
        <v>221</v>
      </c>
      <c r="N16" s="1"/>
      <c r="O16" s="240"/>
      <c r="P16" s="282">
        <v>1</v>
      </c>
      <c r="Q16" s="283"/>
      <c r="R16" s="283"/>
      <c r="S16" s="239"/>
      <c r="T16" s="239"/>
      <c r="U16" s="239"/>
      <c r="V16" s="239"/>
      <c r="W16" s="239"/>
      <c r="X16" s="1"/>
      <c r="Y16" s="211" t="s">
        <v>1842</v>
      </c>
    </row>
    <row r="17" spans="1:25" ht="30">
      <c r="A17" s="400">
        <v>7</v>
      </c>
      <c r="B17" s="401" t="s">
        <v>84</v>
      </c>
      <c r="C17" s="402" t="s">
        <v>73</v>
      </c>
      <c r="D17" s="419" t="s">
        <v>1279</v>
      </c>
      <c r="E17" s="37">
        <v>1</v>
      </c>
      <c r="F17" s="38" t="s">
        <v>85</v>
      </c>
      <c r="G17" s="433" t="s">
        <v>1346</v>
      </c>
      <c r="H17" s="451" t="s">
        <v>1267</v>
      </c>
      <c r="I17" s="1"/>
      <c r="J17" s="399">
        <v>520.78</v>
      </c>
      <c r="K17" s="1"/>
      <c r="L17" s="1"/>
      <c r="M17" s="440" t="s">
        <v>221</v>
      </c>
      <c r="N17" s="1"/>
      <c r="O17" s="240"/>
      <c r="P17" s="282">
        <v>1</v>
      </c>
      <c r="Q17" s="283"/>
      <c r="R17" s="283"/>
      <c r="S17" s="239"/>
      <c r="T17" s="239"/>
      <c r="U17" s="239"/>
      <c r="V17" s="239"/>
      <c r="W17" s="239"/>
      <c r="X17" s="1"/>
      <c r="Y17" s="211" t="s">
        <v>1841</v>
      </c>
    </row>
    <row r="18" spans="1:25" ht="15.75">
      <c r="A18" s="400"/>
      <c r="B18" s="401"/>
      <c r="C18" s="402"/>
      <c r="D18" s="421"/>
      <c r="E18" s="37">
        <v>2</v>
      </c>
      <c r="F18" s="38" t="s">
        <v>86</v>
      </c>
      <c r="G18" s="434"/>
      <c r="H18" s="452"/>
      <c r="I18" s="1"/>
      <c r="J18" s="399"/>
      <c r="K18" s="1"/>
      <c r="L18" s="1"/>
      <c r="M18" s="440"/>
      <c r="N18" s="1"/>
      <c r="O18" s="240"/>
      <c r="P18" s="282">
        <v>1</v>
      </c>
      <c r="Q18" s="283"/>
      <c r="R18" s="283"/>
      <c r="S18" s="239"/>
      <c r="T18" s="239"/>
      <c r="U18" s="239"/>
      <c r="V18" s="239"/>
      <c r="W18" s="239"/>
      <c r="X18" s="1"/>
      <c r="Y18" s="211" t="s">
        <v>1843</v>
      </c>
    </row>
    <row r="19" spans="1:25" ht="18.75" customHeight="1">
      <c r="A19" s="400"/>
      <c r="B19" s="401"/>
      <c r="C19" s="402"/>
      <c r="D19" s="421"/>
      <c r="E19" s="37">
        <v>3</v>
      </c>
      <c r="F19" s="38" t="s">
        <v>87</v>
      </c>
      <c r="G19" s="434"/>
      <c r="H19" s="452"/>
      <c r="I19" s="1"/>
      <c r="J19" s="399"/>
      <c r="K19" s="1"/>
      <c r="L19" s="1"/>
      <c r="M19" s="440"/>
      <c r="N19" s="1"/>
      <c r="O19" s="240"/>
      <c r="P19" s="282">
        <v>1</v>
      </c>
      <c r="Q19" s="283"/>
      <c r="R19" s="283"/>
      <c r="S19" s="239"/>
      <c r="T19" s="239"/>
      <c r="U19" s="239"/>
      <c r="V19" s="239"/>
      <c r="W19" s="239"/>
      <c r="X19" s="1"/>
      <c r="Y19" s="211" t="s">
        <v>1842</v>
      </c>
    </row>
    <row r="20" spans="1:25" ht="18.75" customHeight="1">
      <c r="A20" s="400"/>
      <c r="B20" s="401"/>
      <c r="C20" s="402"/>
      <c r="D20" s="421"/>
      <c r="E20" s="37">
        <v>4</v>
      </c>
      <c r="F20" s="38" t="s">
        <v>88</v>
      </c>
      <c r="G20" s="434"/>
      <c r="H20" s="452"/>
      <c r="I20" s="1"/>
      <c r="J20" s="399"/>
      <c r="K20" s="1"/>
      <c r="L20" s="1"/>
      <c r="M20" s="440"/>
      <c r="N20" s="1">
        <v>1</v>
      </c>
      <c r="O20" s="239"/>
      <c r="P20" s="283"/>
      <c r="Q20" s="283"/>
      <c r="R20" s="283"/>
      <c r="S20" s="239"/>
      <c r="T20" s="239"/>
      <c r="U20" s="239"/>
      <c r="V20" s="239"/>
      <c r="W20" s="239"/>
      <c r="X20" s="1"/>
      <c r="Y20" s="211"/>
    </row>
    <row r="21" spans="1:25" ht="31.5">
      <c r="A21" s="400"/>
      <c r="B21" s="401"/>
      <c r="C21" s="402"/>
      <c r="D21" s="421"/>
      <c r="E21" s="37">
        <v>5</v>
      </c>
      <c r="F21" s="38" t="s">
        <v>89</v>
      </c>
      <c r="G21" s="435"/>
      <c r="H21" s="453"/>
      <c r="I21" s="1"/>
      <c r="J21" s="399"/>
      <c r="K21" s="1"/>
      <c r="L21" s="1"/>
      <c r="M21" s="440"/>
      <c r="N21" s="1"/>
      <c r="O21" s="240"/>
      <c r="P21" s="282">
        <v>1</v>
      </c>
      <c r="Q21" s="283"/>
      <c r="R21" s="283"/>
      <c r="S21" s="239"/>
      <c r="T21" s="239"/>
      <c r="U21" s="239"/>
      <c r="V21" s="239"/>
      <c r="W21" s="239"/>
      <c r="X21" s="1"/>
      <c r="Y21" s="211" t="s">
        <v>1844</v>
      </c>
    </row>
    <row r="22" spans="1:25" ht="24" customHeight="1">
      <c r="A22" s="400">
        <v>8</v>
      </c>
      <c r="B22" s="401" t="s">
        <v>90</v>
      </c>
      <c r="C22" s="402" t="s">
        <v>73</v>
      </c>
      <c r="D22" s="454" t="s">
        <v>1280</v>
      </c>
      <c r="E22" s="37">
        <v>1</v>
      </c>
      <c r="F22" s="38" t="s">
        <v>91</v>
      </c>
      <c r="G22" s="433" t="s">
        <v>1347</v>
      </c>
      <c r="H22" s="422" t="s">
        <v>1357</v>
      </c>
      <c r="I22" s="1"/>
      <c r="J22" s="399">
        <v>208.16</v>
      </c>
      <c r="K22" s="1"/>
      <c r="L22" s="1"/>
      <c r="M22" s="440" t="s">
        <v>221</v>
      </c>
      <c r="N22" s="1">
        <v>1</v>
      </c>
      <c r="O22" s="239"/>
      <c r="P22" s="283"/>
      <c r="Q22" s="283"/>
      <c r="R22" s="283"/>
      <c r="S22" s="239"/>
      <c r="T22" s="239"/>
      <c r="U22" s="239"/>
      <c r="V22" s="239"/>
      <c r="W22" s="239"/>
      <c r="X22" s="1"/>
      <c r="Y22" s="211" t="s">
        <v>1798</v>
      </c>
    </row>
    <row r="23" spans="1:25" ht="15.75">
      <c r="A23" s="400"/>
      <c r="B23" s="401"/>
      <c r="C23" s="402"/>
      <c r="D23" s="454"/>
      <c r="E23" s="37">
        <v>2</v>
      </c>
      <c r="F23" s="38" t="s">
        <v>92</v>
      </c>
      <c r="G23" s="435"/>
      <c r="H23" s="423"/>
      <c r="I23" s="1"/>
      <c r="J23" s="399"/>
      <c r="K23" s="1"/>
      <c r="L23" s="1"/>
      <c r="M23" s="440"/>
      <c r="N23" s="1"/>
      <c r="O23" s="240"/>
      <c r="P23" s="240"/>
      <c r="Q23" s="282">
        <v>1</v>
      </c>
      <c r="R23" s="283"/>
      <c r="S23" s="239"/>
      <c r="T23" s="239"/>
      <c r="U23" s="239"/>
      <c r="V23" s="239"/>
      <c r="W23" s="239"/>
      <c r="X23" s="1"/>
      <c r="Y23" s="211"/>
    </row>
    <row r="24" spans="1:25" ht="18.75">
      <c r="A24" s="35">
        <v>9</v>
      </c>
      <c r="B24" s="28" t="s">
        <v>93</v>
      </c>
      <c r="C24" s="36" t="s">
        <v>73</v>
      </c>
      <c r="D24" s="137" t="s">
        <v>1281</v>
      </c>
      <c r="E24" s="37">
        <v>1</v>
      </c>
      <c r="F24" s="38" t="s">
        <v>94</v>
      </c>
      <c r="G24" s="275" t="s">
        <v>1265</v>
      </c>
      <c r="H24" s="134" t="s">
        <v>1268</v>
      </c>
      <c r="I24" s="1"/>
      <c r="J24" s="65">
        <v>105.36</v>
      </c>
      <c r="K24" s="1"/>
      <c r="L24" s="1"/>
      <c r="M24" s="89" t="s">
        <v>221</v>
      </c>
      <c r="N24" s="1"/>
      <c r="O24" s="240"/>
      <c r="P24" s="282">
        <v>1</v>
      </c>
      <c r="Q24" s="283"/>
      <c r="R24" s="283"/>
      <c r="S24" s="239"/>
      <c r="T24" s="239"/>
      <c r="U24" s="239"/>
      <c r="V24" s="239"/>
      <c r="W24" s="239"/>
      <c r="X24" s="1"/>
      <c r="Y24" s="211" t="s">
        <v>1843</v>
      </c>
    </row>
    <row r="25" spans="1:25" ht="30">
      <c r="A25" s="35">
        <v>10</v>
      </c>
      <c r="B25" s="28" t="s">
        <v>95</v>
      </c>
      <c r="C25" s="36" t="s">
        <v>73</v>
      </c>
      <c r="D25" s="137" t="s">
        <v>1282</v>
      </c>
      <c r="E25" s="37">
        <v>1</v>
      </c>
      <c r="F25" s="38" t="s">
        <v>96</v>
      </c>
      <c r="G25" s="277" t="s">
        <v>1269</v>
      </c>
      <c r="H25" s="134" t="s">
        <v>1270</v>
      </c>
      <c r="I25" s="1"/>
      <c r="J25" s="65">
        <v>104.52</v>
      </c>
      <c r="K25" s="1"/>
      <c r="L25" s="1"/>
      <c r="M25" s="89" t="s">
        <v>221</v>
      </c>
      <c r="N25" s="1">
        <v>1</v>
      </c>
      <c r="O25" s="239"/>
      <c r="P25" s="283"/>
      <c r="Q25" s="283"/>
      <c r="R25" s="283"/>
      <c r="S25" s="239"/>
      <c r="T25" s="239"/>
      <c r="U25" s="239"/>
      <c r="V25" s="239"/>
      <c r="W25" s="239"/>
      <c r="X25" s="1"/>
      <c r="Y25" s="211" t="s">
        <v>1825</v>
      </c>
    </row>
    <row r="26" spans="1:25" ht="24" customHeight="1">
      <c r="A26" s="400">
        <v>11</v>
      </c>
      <c r="B26" s="401" t="s">
        <v>97</v>
      </c>
      <c r="C26" s="402" t="s">
        <v>73</v>
      </c>
      <c r="D26" s="419" t="s">
        <v>1283</v>
      </c>
      <c r="E26" s="37">
        <v>1</v>
      </c>
      <c r="F26" s="38" t="s">
        <v>98</v>
      </c>
      <c r="G26" s="433" t="s">
        <v>1348</v>
      </c>
      <c r="H26" s="133" t="s">
        <v>1358</v>
      </c>
      <c r="I26" s="1"/>
      <c r="J26" s="399">
        <v>210.57</v>
      </c>
      <c r="K26" s="1"/>
      <c r="L26" s="1"/>
      <c r="M26" s="440" t="s">
        <v>221</v>
      </c>
      <c r="N26" s="1">
        <v>1</v>
      </c>
      <c r="O26" s="239"/>
      <c r="P26" s="283"/>
      <c r="Q26" s="283"/>
      <c r="R26" s="283"/>
      <c r="S26" s="239"/>
      <c r="T26" s="239"/>
      <c r="U26" s="239"/>
      <c r="V26" s="239"/>
      <c r="W26" s="239"/>
      <c r="X26" s="1"/>
      <c r="Y26" s="211" t="s">
        <v>1825</v>
      </c>
    </row>
    <row r="27" spans="1:25" ht="18.75" customHeight="1">
      <c r="A27" s="400"/>
      <c r="B27" s="401"/>
      <c r="C27" s="402"/>
      <c r="D27" s="420"/>
      <c r="E27" s="37">
        <v>2</v>
      </c>
      <c r="F27" s="38" t="s">
        <v>99</v>
      </c>
      <c r="G27" s="435"/>
      <c r="H27" s="150"/>
      <c r="I27" s="1"/>
      <c r="J27" s="399"/>
      <c r="K27" s="1"/>
      <c r="L27" s="1"/>
      <c r="M27" s="440"/>
      <c r="N27" s="1"/>
      <c r="O27" s="240"/>
      <c r="P27" s="282"/>
      <c r="Q27" s="282"/>
      <c r="R27" s="282">
        <v>1</v>
      </c>
      <c r="S27" s="239"/>
      <c r="T27" s="239"/>
      <c r="U27" s="239"/>
      <c r="V27" s="239"/>
      <c r="W27" s="239"/>
      <c r="X27" s="1"/>
      <c r="Y27" s="211"/>
    </row>
    <row r="28" spans="1:25" ht="24" customHeight="1">
      <c r="A28" s="400">
        <v>12</v>
      </c>
      <c r="B28" s="401" t="s">
        <v>100</v>
      </c>
      <c r="C28" s="402" t="s">
        <v>73</v>
      </c>
      <c r="D28" s="419" t="s">
        <v>1284</v>
      </c>
      <c r="E28" s="37">
        <v>1</v>
      </c>
      <c r="F28" s="38" t="s">
        <v>101</v>
      </c>
      <c r="G28" s="433" t="s">
        <v>1349</v>
      </c>
      <c r="H28" s="133" t="s">
        <v>1359</v>
      </c>
      <c r="I28" s="1"/>
      <c r="J28" s="399">
        <v>210.42</v>
      </c>
      <c r="K28" s="1"/>
      <c r="L28" s="1"/>
      <c r="M28" s="440" t="s">
        <v>221</v>
      </c>
      <c r="N28" s="1"/>
      <c r="O28" s="240"/>
      <c r="P28" s="282"/>
      <c r="Q28" s="282">
        <v>1</v>
      </c>
      <c r="R28" s="283"/>
      <c r="S28" s="239"/>
      <c r="T28" s="239"/>
      <c r="U28" s="239"/>
      <c r="V28" s="239"/>
      <c r="W28" s="239"/>
      <c r="X28" s="1"/>
      <c r="Y28" s="211"/>
    </row>
    <row r="29" spans="1:25" ht="18.75" customHeight="1">
      <c r="A29" s="400"/>
      <c r="B29" s="401"/>
      <c r="C29" s="402"/>
      <c r="D29" s="420"/>
      <c r="E29" s="37">
        <v>2</v>
      </c>
      <c r="F29" s="38" t="s">
        <v>102</v>
      </c>
      <c r="G29" s="435"/>
      <c r="H29" s="150"/>
      <c r="I29" s="1"/>
      <c r="J29" s="399"/>
      <c r="K29" s="1"/>
      <c r="L29" s="1"/>
      <c r="M29" s="440"/>
      <c r="N29" s="1"/>
      <c r="O29" s="240"/>
      <c r="P29" s="282">
        <v>1</v>
      </c>
      <c r="R29" s="283"/>
      <c r="S29" s="239"/>
      <c r="T29" s="239"/>
      <c r="U29" s="239"/>
      <c r="V29" s="239"/>
      <c r="W29" s="239"/>
      <c r="X29" s="1"/>
      <c r="Y29" s="211" t="s">
        <v>1843</v>
      </c>
    </row>
    <row r="30" spans="1:25" ht="36" customHeight="1">
      <c r="A30" s="400">
        <v>13</v>
      </c>
      <c r="B30" s="401" t="s">
        <v>103</v>
      </c>
      <c r="C30" s="402" t="s">
        <v>73</v>
      </c>
      <c r="D30" s="419" t="s">
        <v>1285</v>
      </c>
      <c r="E30" s="37">
        <v>1</v>
      </c>
      <c r="F30" s="38" t="s">
        <v>104</v>
      </c>
      <c r="G30" s="433" t="s">
        <v>1350</v>
      </c>
      <c r="H30" s="133" t="s">
        <v>1360</v>
      </c>
      <c r="I30" s="1"/>
      <c r="J30" s="399">
        <v>209.96</v>
      </c>
      <c r="K30" s="1"/>
      <c r="L30" s="1"/>
      <c r="M30" s="440" t="s">
        <v>221</v>
      </c>
      <c r="N30" s="1"/>
      <c r="O30" s="240"/>
      <c r="P30" s="282">
        <v>1</v>
      </c>
      <c r="Q30" s="216"/>
      <c r="R30" s="283"/>
      <c r="S30" s="239"/>
      <c r="T30" s="239"/>
      <c r="U30" s="239"/>
      <c r="V30" s="239"/>
      <c r="W30" s="239"/>
      <c r="X30" s="1"/>
      <c r="Y30" s="211" t="s">
        <v>1842</v>
      </c>
    </row>
    <row r="31" spans="1:25" ht="30">
      <c r="A31" s="400"/>
      <c r="B31" s="401"/>
      <c r="C31" s="402"/>
      <c r="D31" s="420"/>
      <c r="E31" s="37">
        <v>2</v>
      </c>
      <c r="F31" s="38" t="s">
        <v>105</v>
      </c>
      <c r="G31" s="435"/>
      <c r="H31" s="150"/>
      <c r="I31" s="1"/>
      <c r="J31" s="399"/>
      <c r="K31" s="1"/>
      <c r="L31" s="1"/>
      <c r="M31" s="440"/>
      <c r="N31" s="1"/>
      <c r="O31" s="240"/>
      <c r="P31" s="282">
        <v>1</v>
      </c>
      <c r="Q31" s="283"/>
      <c r="R31" s="283"/>
      <c r="S31" s="239"/>
      <c r="T31" s="239"/>
      <c r="U31" s="239"/>
      <c r="V31" s="239"/>
      <c r="W31" s="239"/>
      <c r="X31" s="1"/>
      <c r="Y31" s="211" t="s">
        <v>1845</v>
      </c>
    </row>
    <row r="32" spans="1:25" ht="24.75">
      <c r="A32" s="400">
        <v>14</v>
      </c>
      <c r="B32" s="401" t="s">
        <v>106</v>
      </c>
      <c r="C32" s="402" t="s">
        <v>73</v>
      </c>
      <c r="D32" s="419" t="s">
        <v>1286</v>
      </c>
      <c r="E32" s="37">
        <v>1</v>
      </c>
      <c r="F32" s="38" t="s">
        <v>107</v>
      </c>
      <c r="G32" s="433" t="s">
        <v>1351</v>
      </c>
      <c r="H32" s="135" t="s">
        <v>1361</v>
      </c>
      <c r="I32" s="1"/>
      <c r="J32" s="399">
        <v>521.30999999999995</v>
      </c>
      <c r="K32" s="1"/>
      <c r="L32" s="1"/>
      <c r="M32" s="440" t="s">
        <v>221</v>
      </c>
      <c r="N32" s="1">
        <v>1</v>
      </c>
      <c r="O32" s="239"/>
      <c r="P32" s="283"/>
      <c r="Q32" s="283"/>
      <c r="R32" s="283"/>
      <c r="S32" s="239"/>
      <c r="T32" s="239"/>
      <c r="U32" s="239"/>
      <c r="V32" s="239"/>
      <c r="W32" s="239"/>
      <c r="X32" s="1"/>
      <c r="Y32" s="211" t="s">
        <v>1846</v>
      </c>
    </row>
    <row r="33" spans="1:25" ht="18.75" customHeight="1">
      <c r="A33" s="400"/>
      <c r="B33" s="401"/>
      <c r="C33" s="402"/>
      <c r="D33" s="421"/>
      <c r="E33" s="37">
        <v>2</v>
      </c>
      <c r="F33" s="38" t="s">
        <v>108</v>
      </c>
      <c r="G33" s="434"/>
      <c r="H33" s="151"/>
      <c r="I33" s="1"/>
      <c r="J33" s="399"/>
      <c r="K33" s="1"/>
      <c r="L33" s="1"/>
      <c r="M33" s="440"/>
      <c r="N33" s="1"/>
      <c r="O33" s="240"/>
      <c r="P33" s="282">
        <v>1</v>
      </c>
      <c r="Q33" s="216"/>
      <c r="R33" s="283"/>
      <c r="S33" s="239"/>
      <c r="T33" s="239"/>
      <c r="U33" s="239"/>
      <c r="V33" s="239"/>
      <c r="W33" s="239"/>
      <c r="X33" s="1"/>
      <c r="Y33" s="211" t="s">
        <v>1843</v>
      </c>
    </row>
    <row r="34" spans="1:25" ht="18.75" customHeight="1">
      <c r="A34" s="400"/>
      <c r="B34" s="401"/>
      <c r="C34" s="402"/>
      <c r="D34" s="421"/>
      <c r="E34" s="37">
        <v>3</v>
      </c>
      <c r="F34" s="38" t="s">
        <v>109</v>
      </c>
      <c r="G34" s="434"/>
      <c r="H34" s="151"/>
      <c r="I34" s="1"/>
      <c r="J34" s="399"/>
      <c r="K34" s="1"/>
      <c r="L34" s="1"/>
      <c r="M34" s="440"/>
      <c r="N34" s="1"/>
      <c r="O34" s="240"/>
      <c r="P34" s="282">
        <v>1</v>
      </c>
      <c r="R34" s="283"/>
      <c r="S34" s="239"/>
      <c r="T34" s="239"/>
      <c r="U34" s="239"/>
      <c r="V34" s="239"/>
      <c r="W34" s="239"/>
      <c r="X34" s="1"/>
      <c r="Y34" s="211" t="s">
        <v>1843</v>
      </c>
    </row>
    <row r="35" spans="1:25" ht="18.75" customHeight="1">
      <c r="A35" s="400"/>
      <c r="B35" s="401"/>
      <c r="C35" s="402"/>
      <c r="D35" s="421"/>
      <c r="E35" s="37">
        <v>4</v>
      </c>
      <c r="F35" s="38" t="s">
        <v>110</v>
      </c>
      <c r="G35" s="434"/>
      <c r="H35" s="151"/>
      <c r="I35" s="1"/>
      <c r="J35" s="399"/>
      <c r="K35" s="1"/>
      <c r="L35" s="1"/>
      <c r="M35" s="440"/>
      <c r="N35" s="1">
        <v>1</v>
      </c>
      <c r="O35" s="239"/>
      <c r="P35" s="283"/>
      <c r="Q35" s="283"/>
      <c r="R35" s="283"/>
      <c r="S35" s="239"/>
      <c r="T35" s="239"/>
      <c r="U35" s="239"/>
      <c r="V35" s="239"/>
      <c r="W35" s="239"/>
      <c r="X35" s="1"/>
      <c r="Y35" s="211" t="s">
        <v>1796</v>
      </c>
    </row>
    <row r="36" spans="1:25" ht="18.75" customHeight="1">
      <c r="A36" s="400"/>
      <c r="B36" s="401"/>
      <c r="C36" s="402"/>
      <c r="D36" s="420"/>
      <c r="E36" s="37">
        <v>5</v>
      </c>
      <c r="F36" s="38" t="s">
        <v>111</v>
      </c>
      <c r="G36" s="435"/>
      <c r="H36" s="152"/>
      <c r="I36" s="1"/>
      <c r="J36" s="399"/>
      <c r="K36" s="1"/>
      <c r="L36" s="1"/>
      <c r="M36" s="440"/>
      <c r="N36" s="1"/>
      <c r="O36" s="240"/>
      <c r="P36" s="282">
        <v>1</v>
      </c>
      <c r="R36" s="283"/>
      <c r="S36" s="239"/>
      <c r="T36" s="239"/>
      <c r="U36" s="239"/>
      <c r="V36" s="239"/>
      <c r="W36" s="239"/>
      <c r="X36" s="1"/>
      <c r="Y36" s="211" t="s">
        <v>1843</v>
      </c>
    </row>
    <row r="37" spans="1:25" ht="30">
      <c r="A37" s="35">
        <v>15</v>
      </c>
      <c r="B37" s="28" t="s">
        <v>112</v>
      </c>
      <c r="C37" s="36" t="s">
        <v>113</v>
      </c>
      <c r="D37" s="139" t="s">
        <v>1287</v>
      </c>
      <c r="E37" s="37">
        <v>1</v>
      </c>
      <c r="F37" s="38" t="s">
        <v>114</v>
      </c>
      <c r="G37" s="275" t="s">
        <v>1352</v>
      </c>
      <c r="H37" s="134" t="s">
        <v>1362</v>
      </c>
      <c r="I37" s="1"/>
      <c r="J37" s="65">
        <v>103.58</v>
      </c>
      <c r="K37" s="1"/>
      <c r="L37" s="1"/>
      <c r="M37" s="89" t="s">
        <v>221</v>
      </c>
      <c r="N37" s="1"/>
      <c r="O37" s="240"/>
      <c r="P37" s="282">
        <v>1</v>
      </c>
      <c r="R37" s="283"/>
      <c r="S37" s="239"/>
      <c r="T37" s="239"/>
      <c r="U37" s="239"/>
      <c r="V37" s="239"/>
      <c r="W37" s="239"/>
      <c r="X37" s="1"/>
      <c r="Y37" s="211" t="s">
        <v>1847</v>
      </c>
    </row>
    <row r="38" spans="1:25" ht="24" customHeight="1">
      <c r="A38" s="400">
        <v>16</v>
      </c>
      <c r="B38" s="401" t="s">
        <v>115</v>
      </c>
      <c r="C38" s="402" t="s">
        <v>113</v>
      </c>
      <c r="D38" s="458" t="s">
        <v>1288</v>
      </c>
      <c r="E38" s="37">
        <v>1</v>
      </c>
      <c r="F38" s="38" t="s">
        <v>116</v>
      </c>
      <c r="G38" s="433" t="s">
        <v>1353</v>
      </c>
      <c r="H38" s="133" t="s">
        <v>1363</v>
      </c>
      <c r="I38" s="1"/>
      <c r="J38" s="399">
        <v>208.81</v>
      </c>
      <c r="K38" s="1"/>
      <c r="L38" s="1"/>
      <c r="M38" s="440" t="s">
        <v>221</v>
      </c>
      <c r="N38" s="1"/>
      <c r="O38" s="240"/>
      <c r="P38" s="282">
        <v>1</v>
      </c>
      <c r="Q38" s="283"/>
      <c r="R38" s="283"/>
      <c r="S38" s="239"/>
      <c r="T38" s="239"/>
      <c r="U38" s="239"/>
      <c r="V38" s="239"/>
      <c r="W38" s="239"/>
      <c r="X38" s="1"/>
      <c r="Y38" s="211" t="s">
        <v>1843</v>
      </c>
    </row>
    <row r="39" spans="1:25" ht="30">
      <c r="A39" s="400"/>
      <c r="B39" s="401"/>
      <c r="C39" s="402"/>
      <c r="D39" s="459"/>
      <c r="E39" s="37">
        <v>2</v>
      </c>
      <c r="F39" s="38" t="s">
        <v>117</v>
      </c>
      <c r="G39" s="435"/>
      <c r="H39" s="150"/>
      <c r="I39" s="1"/>
      <c r="J39" s="399"/>
      <c r="K39" s="1"/>
      <c r="L39" s="1"/>
      <c r="M39" s="440"/>
      <c r="N39" s="1">
        <v>1</v>
      </c>
      <c r="O39" s="239"/>
      <c r="P39" s="283"/>
      <c r="Q39" s="283"/>
      <c r="R39" s="283"/>
      <c r="S39" s="239"/>
      <c r="T39" s="239"/>
      <c r="U39" s="239"/>
      <c r="V39" s="239"/>
      <c r="W39" s="239"/>
      <c r="X39" s="1"/>
      <c r="Y39" s="211" t="s">
        <v>1848</v>
      </c>
    </row>
    <row r="40" spans="1:25" ht="15.75">
      <c r="A40" s="400">
        <v>17</v>
      </c>
      <c r="B40" s="401" t="s">
        <v>118</v>
      </c>
      <c r="C40" s="402" t="s">
        <v>113</v>
      </c>
      <c r="D40" s="458" t="s">
        <v>1289</v>
      </c>
      <c r="E40" s="43">
        <v>1</v>
      </c>
      <c r="F40" s="38" t="s">
        <v>119</v>
      </c>
      <c r="G40" s="461" t="s">
        <v>1354</v>
      </c>
      <c r="H40" s="133" t="s">
        <v>1364</v>
      </c>
      <c r="I40" s="1"/>
      <c r="J40" s="399">
        <v>210.14</v>
      </c>
      <c r="K40" s="1"/>
      <c r="L40" s="1"/>
      <c r="M40" s="440" t="s">
        <v>221</v>
      </c>
      <c r="N40" s="1"/>
      <c r="O40" s="240"/>
      <c r="P40" s="282">
        <v>1</v>
      </c>
      <c r="Q40" s="283"/>
      <c r="R40" s="283"/>
      <c r="S40" s="239"/>
      <c r="T40" s="239"/>
      <c r="U40" s="239"/>
      <c r="V40" s="239"/>
      <c r="W40" s="239"/>
      <c r="X40" s="1"/>
      <c r="Y40" s="211" t="s">
        <v>1843</v>
      </c>
    </row>
    <row r="41" spans="1:25" ht="18.75" customHeight="1">
      <c r="A41" s="400"/>
      <c r="B41" s="401"/>
      <c r="C41" s="402"/>
      <c r="D41" s="459"/>
      <c r="E41" s="43">
        <v>2</v>
      </c>
      <c r="F41" s="38" t="s">
        <v>120</v>
      </c>
      <c r="G41" s="462"/>
      <c r="H41" s="150"/>
      <c r="I41" s="1"/>
      <c r="J41" s="399"/>
      <c r="K41" s="1"/>
      <c r="L41" s="1"/>
      <c r="M41" s="440"/>
      <c r="N41" s="1"/>
      <c r="O41" s="240"/>
      <c r="P41" s="282">
        <v>1</v>
      </c>
      <c r="Q41" s="283"/>
      <c r="R41" s="283"/>
      <c r="S41" s="239"/>
      <c r="T41" s="239"/>
      <c r="U41" s="239"/>
      <c r="V41" s="239"/>
      <c r="W41" s="239"/>
      <c r="X41" s="1"/>
      <c r="Y41" s="211" t="s">
        <v>1844</v>
      </c>
    </row>
    <row r="42" spans="1:25" ht="24.75">
      <c r="A42" s="44">
        <v>18</v>
      </c>
      <c r="B42" s="27" t="s">
        <v>121</v>
      </c>
      <c r="C42" s="45" t="s">
        <v>113</v>
      </c>
      <c r="D42" s="139" t="s">
        <v>1290</v>
      </c>
      <c r="E42" s="46">
        <v>1</v>
      </c>
      <c r="F42" s="47" t="s">
        <v>122</v>
      </c>
      <c r="G42" s="277" t="s">
        <v>1355</v>
      </c>
      <c r="H42" s="133" t="s">
        <v>1365</v>
      </c>
      <c r="I42" s="4"/>
      <c r="J42" s="66">
        <v>104.91</v>
      </c>
      <c r="K42" s="1"/>
      <c r="L42" s="1"/>
      <c r="M42" s="93" t="s">
        <v>221</v>
      </c>
      <c r="N42" s="1">
        <v>1</v>
      </c>
      <c r="O42" s="239"/>
      <c r="P42" s="283"/>
      <c r="Q42" s="283"/>
      <c r="R42" s="283"/>
      <c r="S42" s="239"/>
      <c r="T42" s="239"/>
      <c r="U42" s="239"/>
      <c r="V42" s="239"/>
      <c r="W42" s="239"/>
      <c r="X42" s="1"/>
      <c r="Y42" s="211"/>
    </row>
    <row r="43" spans="1:25" ht="30">
      <c r="A43" s="35">
        <v>19</v>
      </c>
      <c r="B43" s="28" t="s">
        <v>123</v>
      </c>
      <c r="C43" s="36" t="s">
        <v>113</v>
      </c>
      <c r="D43" s="139" t="s">
        <v>1291</v>
      </c>
      <c r="E43" s="37">
        <v>1</v>
      </c>
      <c r="F43" s="38" t="s">
        <v>124</v>
      </c>
      <c r="G43" s="277" t="s">
        <v>1355</v>
      </c>
      <c r="H43" s="134" t="s">
        <v>1365</v>
      </c>
      <c r="I43" s="1"/>
      <c r="J43" s="65">
        <v>104.55</v>
      </c>
      <c r="K43" s="1"/>
      <c r="L43" s="1"/>
      <c r="M43" s="89" t="s">
        <v>221</v>
      </c>
      <c r="N43" s="1"/>
      <c r="O43" s="240"/>
      <c r="P43" s="282">
        <v>1</v>
      </c>
      <c r="Q43" s="283"/>
      <c r="R43" s="283"/>
      <c r="S43" s="239"/>
      <c r="T43" s="239"/>
      <c r="U43" s="239"/>
      <c r="V43" s="239"/>
      <c r="W43" s="239"/>
      <c r="X43" s="1"/>
      <c r="Y43" s="211" t="s">
        <v>1849</v>
      </c>
    </row>
    <row r="44" spans="1:25" ht="37.5" customHeight="1">
      <c r="A44" s="400">
        <v>20</v>
      </c>
      <c r="B44" s="401" t="s">
        <v>125</v>
      </c>
      <c r="C44" s="402" t="s">
        <v>113</v>
      </c>
      <c r="D44" s="458" t="s">
        <v>1292</v>
      </c>
      <c r="E44" s="37">
        <v>1</v>
      </c>
      <c r="F44" s="38" t="s">
        <v>126</v>
      </c>
      <c r="G44" s="433" t="s">
        <v>1356</v>
      </c>
      <c r="H44" s="437" t="s">
        <v>1366</v>
      </c>
      <c r="I44" s="1"/>
      <c r="J44" s="399">
        <v>309.13</v>
      </c>
      <c r="K44" s="1"/>
      <c r="L44" s="1"/>
      <c r="M44" s="440" t="s">
        <v>221</v>
      </c>
      <c r="N44" s="1">
        <v>1</v>
      </c>
      <c r="O44" s="239"/>
      <c r="P44" s="283"/>
      <c r="Q44" s="283"/>
      <c r="R44" s="283"/>
      <c r="S44" s="239"/>
      <c r="T44" s="239"/>
      <c r="U44" s="239"/>
      <c r="V44" s="239"/>
      <c r="W44" s="239"/>
      <c r="X44" s="1"/>
      <c r="Y44" s="211" t="s">
        <v>1830</v>
      </c>
    </row>
    <row r="45" spans="1:25" ht="18.75" customHeight="1">
      <c r="A45" s="400"/>
      <c r="B45" s="401"/>
      <c r="C45" s="402"/>
      <c r="D45" s="460"/>
      <c r="E45" s="37">
        <v>2</v>
      </c>
      <c r="F45" s="38" t="s">
        <v>127</v>
      </c>
      <c r="G45" s="434"/>
      <c r="H45" s="438"/>
      <c r="I45" s="1"/>
      <c r="J45" s="399"/>
      <c r="K45" s="1"/>
      <c r="L45" s="1"/>
      <c r="M45" s="440"/>
      <c r="N45" s="1"/>
      <c r="O45" s="240"/>
      <c r="P45" s="282">
        <v>1</v>
      </c>
      <c r="Q45" s="283"/>
      <c r="R45" s="283"/>
      <c r="S45" s="239"/>
      <c r="T45" s="239"/>
      <c r="U45" s="239"/>
      <c r="V45" s="239"/>
      <c r="W45" s="239"/>
      <c r="X45" s="1"/>
      <c r="Y45" s="211" t="s">
        <v>1843</v>
      </c>
    </row>
    <row r="46" spans="1:25" ht="18.75" customHeight="1">
      <c r="A46" s="400"/>
      <c r="B46" s="401"/>
      <c r="C46" s="402"/>
      <c r="D46" s="459"/>
      <c r="E46" s="37">
        <v>3</v>
      </c>
      <c r="F46" s="38" t="s">
        <v>128</v>
      </c>
      <c r="G46" s="435"/>
      <c r="H46" s="439"/>
      <c r="I46" s="1"/>
      <c r="J46" s="399"/>
      <c r="K46" s="1"/>
      <c r="L46" s="1"/>
      <c r="M46" s="440"/>
      <c r="N46" s="1"/>
      <c r="O46" s="282">
        <v>1</v>
      </c>
      <c r="P46" s="283"/>
      <c r="Q46" s="283"/>
      <c r="R46" s="283"/>
      <c r="S46" s="239"/>
      <c r="T46" s="239"/>
      <c r="U46" s="239"/>
      <c r="V46" s="239"/>
      <c r="W46" s="239"/>
      <c r="X46" s="1"/>
      <c r="Y46" s="211"/>
    </row>
    <row r="47" spans="1:25" ht="18.75" customHeight="1">
      <c r="A47" s="400">
        <v>21</v>
      </c>
      <c r="B47" s="401" t="s">
        <v>129</v>
      </c>
      <c r="C47" s="402" t="s">
        <v>113</v>
      </c>
      <c r="D47" s="458" t="s">
        <v>1293</v>
      </c>
      <c r="E47" s="37">
        <v>1</v>
      </c>
      <c r="F47" s="38" t="s">
        <v>130</v>
      </c>
      <c r="G47" s="455" t="s">
        <v>1368</v>
      </c>
      <c r="H47" s="87" t="s">
        <v>1367</v>
      </c>
      <c r="I47" s="1"/>
      <c r="J47" s="399">
        <v>208.58</v>
      </c>
      <c r="K47" s="1"/>
      <c r="L47" s="1"/>
      <c r="M47" s="440" t="s">
        <v>221</v>
      </c>
      <c r="N47" s="1"/>
      <c r="O47" s="240"/>
      <c r="P47" s="282">
        <v>1</v>
      </c>
      <c r="Q47" s="283"/>
      <c r="R47" s="283"/>
      <c r="S47" s="239"/>
      <c r="T47" s="239"/>
      <c r="U47" s="239"/>
      <c r="V47" s="239"/>
      <c r="W47" s="239"/>
      <c r="X47" s="1"/>
      <c r="Y47" s="211" t="s">
        <v>1850</v>
      </c>
    </row>
    <row r="48" spans="1:25" ht="30">
      <c r="A48" s="400"/>
      <c r="B48" s="401"/>
      <c r="C48" s="402"/>
      <c r="D48" s="459"/>
      <c r="E48" s="37">
        <v>2</v>
      </c>
      <c r="F48" s="38" t="s">
        <v>131</v>
      </c>
      <c r="G48" s="457"/>
      <c r="H48" s="51"/>
      <c r="I48" s="1"/>
      <c r="J48" s="399"/>
      <c r="K48" s="1"/>
      <c r="L48" s="1"/>
      <c r="M48" s="440"/>
      <c r="N48" s="1"/>
      <c r="O48" s="240"/>
      <c r="P48" s="282">
        <v>1</v>
      </c>
      <c r="Q48" s="283"/>
      <c r="R48" s="283"/>
      <c r="S48" s="239"/>
      <c r="T48" s="239"/>
      <c r="U48" s="239"/>
      <c r="V48" s="239"/>
      <c r="W48" s="239"/>
      <c r="X48" s="1"/>
      <c r="Y48" s="211" t="s">
        <v>1849</v>
      </c>
    </row>
    <row r="49" spans="1:25" ht="30">
      <c r="A49" s="400">
        <v>22</v>
      </c>
      <c r="B49" s="401" t="s">
        <v>132</v>
      </c>
      <c r="C49" s="402" t="s">
        <v>113</v>
      </c>
      <c r="D49" s="458" t="s">
        <v>1294</v>
      </c>
      <c r="E49" s="37">
        <v>1</v>
      </c>
      <c r="F49" s="38" t="s">
        <v>133</v>
      </c>
      <c r="G49" s="433" t="s">
        <v>1369</v>
      </c>
      <c r="H49" s="87" t="s">
        <v>1370</v>
      </c>
      <c r="I49" s="1"/>
      <c r="J49" s="399">
        <v>209.45</v>
      </c>
      <c r="K49" s="1"/>
      <c r="L49" s="1"/>
      <c r="M49" s="440" t="s">
        <v>221</v>
      </c>
      <c r="N49" s="1"/>
      <c r="O49" s="240"/>
      <c r="P49" s="282">
        <v>1</v>
      </c>
      <c r="Q49" s="283"/>
      <c r="R49" s="283"/>
      <c r="S49" s="239"/>
      <c r="T49" s="239"/>
      <c r="U49" s="239"/>
      <c r="V49" s="239"/>
      <c r="W49" s="239"/>
      <c r="X49" s="1"/>
      <c r="Y49" s="211" t="s">
        <v>1849</v>
      </c>
    </row>
    <row r="50" spans="1:25" ht="30">
      <c r="A50" s="400"/>
      <c r="B50" s="401"/>
      <c r="C50" s="402"/>
      <c r="D50" s="459"/>
      <c r="E50" s="37">
        <v>2</v>
      </c>
      <c r="F50" s="38" t="s">
        <v>134</v>
      </c>
      <c r="G50" s="435"/>
      <c r="H50" s="51"/>
      <c r="I50" s="1"/>
      <c r="J50" s="399"/>
      <c r="K50" s="1"/>
      <c r="L50" s="1"/>
      <c r="M50" s="440"/>
      <c r="N50" s="1"/>
      <c r="O50" s="240"/>
      <c r="P50" s="282">
        <v>1</v>
      </c>
      <c r="Q50" s="283"/>
      <c r="R50" s="283"/>
      <c r="S50" s="239"/>
      <c r="T50" s="239"/>
      <c r="U50" s="239"/>
      <c r="V50" s="239"/>
      <c r="W50" s="239"/>
      <c r="X50" s="1"/>
      <c r="Y50" s="211" t="s">
        <v>1849</v>
      </c>
    </row>
    <row r="51" spans="1:25" ht="18.75" customHeight="1">
      <c r="A51" s="400">
        <v>23</v>
      </c>
      <c r="B51" s="401" t="s">
        <v>135</v>
      </c>
      <c r="C51" s="402" t="s">
        <v>113</v>
      </c>
      <c r="D51" s="458" t="s">
        <v>1295</v>
      </c>
      <c r="E51" s="37">
        <v>1</v>
      </c>
      <c r="F51" s="38" t="s">
        <v>136</v>
      </c>
      <c r="G51" s="433" t="s">
        <v>1371</v>
      </c>
      <c r="H51" s="87" t="s">
        <v>1372</v>
      </c>
      <c r="I51" s="1"/>
      <c r="J51" s="399">
        <v>205.53</v>
      </c>
      <c r="K51" s="1"/>
      <c r="L51" s="1"/>
      <c r="M51" s="440" t="s">
        <v>221</v>
      </c>
      <c r="N51" s="1"/>
      <c r="O51" s="240"/>
      <c r="P51" s="282">
        <v>1</v>
      </c>
      <c r="Q51" s="283"/>
      <c r="R51" s="283"/>
      <c r="S51" s="239"/>
      <c r="T51" s="239"/>
      <c r="U51" s="239"/>
      <c r="V51" s="239"/>
      <c r="W51" s="239"/>
      <c r="X51" s="1"/>
      <c r="Y51" s="211" t="s">
        <v>1844</v>
      </c>
    </row>
    <row r="52" spans="1:25" ht="18.75" customHeight="1">
      <c r="A52" s="400"/>
      <c r="B52" s="401"/>
      <c r="C52" s="402"/>
      <c r="D52" s="459"/>
      <c r="E52" s="37">
        <v>2</v>
      </c>
      <c r="F52" s="38" t="s">
        <v>137</v>
      </c>
      <c r="G52" s="435"/>
      <c r="H52" s="51"/>
      <c r="I52" s="1"/>
      <c r="J52" s="399"/>
      <c r="K52" s="1"/>
      <c r="L52" s="1"/>
      <c r="M52" s="440"/>
      <c r="N52" s="1"/>
      <c r="O52" s="240"/>
      <c r="P52" s="282">
        <v>1</v>
      </c>
      <c r="Q52" s="283"/>
      <c r="R52" s="283"/>
      <c r="S52" s="239"/>
      <c r="T52" s="239"/>
      <c r="U52" s="239"/>
      <c r="V52" s="239"/>
      <c r="W52" s="239"/>
      <c r="X52" s="1"/>
      <c r="Y52" s="211" t="s">
        <v>1843</v>
      </c>
    </row>
    <row r="53" spans="1:25" ht="18.75" customHeight="1">
      <c r="A53" s="400">
        <v>24</v>
      </c>
      <c r="B53" s="401" t="s">
        <v>138</v>
      </c>
      <c r="C53" s="402" t="s">
        <v>139</v>
      </c>
      <c r="D53" s="441" t="s">
        <v>1296</v>
      </c>
      <c r="E53" s="37">
        <v>1</v>
      </c>
      <c r="F53" s="38" t="s">
        <v>140</v>
      </c>
      <c r="G53" s="455" t="s">
        <v>1874</v>
      </c>
      <c r="H53" s="48"/>
      <c r="I53" s="1"/>
      <c r="J53" s="399">
        <v>208.93</v>
      </c>
      <c r="K53" s="1"/>
      <c r="L53" s="1"/>
      <c r="M53" s="440" t="s">
        <v>221</v>
      </c>
      <c r="N53" s="1"/>
      <c r="O53" s="240"/>
      <c r="P53" s="282">
        <v>1</v>
      </c>
      <c r="Q53" s="283"/>
      <c r="R53" s="283"/>
      <c r="S53" s="239"/>
      <c r="T53" s="239"/>
      <c r="U53" s="239"/>
      <c r="V53" s="239"/>
      <c r="W53" s="239"/>
      <c r="X53" s="1"/>
      <c r="Y53" s="211" t="s">
        <v>1851</v>
      </c>
    </row>
    <row r="54" spans="1:25" ht="30">
      <c r="A54" s="400"/>
      <c r="B54" s="401"/>
      <c r="C54" s="402"/>
      <c r="D54" s="442"/>
      <c r="E54" s="37">
        <v>2</v>
      </c>
      <c r="F54" s="38" t="s">
        <v>141</v>
      </c>
      <c r="G54" s="457"/>
      <c r="H54" s="51"/>
      <c r="I54" s="1"/>
      <c r="J54" s="399"/>
      <c r="K54" s="1"/>
      <c r="L54" s="1"/>
      <c r="M54" s="440"/>
      <c r="N54" s="1">
        <v>1</v>
      </c>
      <c r="O54" s="239"/>
      <c r="P54" s="283"/>
      <c r="Q54" s="283"/>
      <c r="R54" s="283"/>
      <c r="S54" s="239"/>
      <c r="T54" s="239"/>
      <c r="U54" s="239"/>
      <c r="V54" s="239"/>
      <c r="W54" s="239"/>
      <c r="X54" s="1"/>
      <c r="Y54" s="211" t="s">
        <v>1852</v>
      </c>
    </row>
    <row r="55" spans="1:25" ht="18.75" customHeight="1">
      <c r="A55" s="400">
        <v>25</v>
      </c>
      <c r="B55" s="401" t="s">
        <v>142</v>
      </c>
      <c r="C55" s="402" t="s">
        <v>139</v>
      </c>
      <c r="D55" s="441" t="s">
        <v>1297</v>
      </c>
      <c r="E55" s="37">
        <v>1</v>
      </c>
      <c r="F55" s="38" t="s">
        <v>143</v>
      </c>
      <c r="G55" s="433" t="s">
        <v>1374</v>
      </c>
      <c r="H55" s="87" t="s">
        <v>1373</v>
      </c>
      <c r="I55" s="1"/>
      <c r="J55" s="399">
        <v>209.97</v>
      </c>
      <c r="K55" s="1"/>
      <c r="L55" s="1"/>
      <c r="M55" s="440" t="s">
        <v>221</v>
      </c>
      <c r="N55" s="1">
        <v>1</v>
      </c>
      <c r="O55" s="239"/>
      <c r="P55" s="283"/>
      <c r="Q55" s="283"/>
      <c r="R55" s="283"/>
      <c r="S55" s="239"/>
      <c r="T55" s="239"/>
      <c r="U55" s="239"/>
      <c r="V55" s="239"/>
      <c r="W55" s="239"/>
      <c r="X55" s="1"/>
      <c r="Y55" s="211"/>
    </row>
    <row r="56" spans="1:25" ht="18.75" customHeight="1">
      <c r="A56" s="400"/>
      <c r="B56" s="401"/>
      <c r="C56" s="402"/>
      <c r="D56" s="442"/>
      <c r="E56" s="37">
        <v>2</v>
      </c>
      <c r="F56" s="38" t="s">
        <v>144</v>
      </c>
      <c r="G56" s="435"/>
      <c r="H56" s="51"/>
      <c r="I56" s="1"/>
      <c r="J56" s="399"/>
      <c r="K56" s="1"/>
      <c r="L56" s="1"/>
      <c r="M56" s="440"/>
      <c r="N56" s="1">
        <v>1</v>
      </c>
      <c r="O56" s="239"/>
      <c r="P56" s="283"/>
      <c r="Q56" s="283"/>
      <c r="R56" s="283"/>
      <c r="S56" s="239"/>
      <c r="T56" s="239"/>
      <c r="U56" s="239"/>
      <c r="V56" s="239"/>
      <c r="W56" s="239"/>
      <c r="X56" s="1"/>
      <c r="Y56" s="211"/>
    </row>
    <row r="57" spans="1:25" ht="18.75" customHeight="1">
      <c r="A57" s="400">
        <v>26</v>
      </c>
      <c r="B57" s="401" t="s">
        <v>145</v>
      </c>
      <c r="C57" s="402" t="s">
        <v>139</v>
      </c>
      <c r="D57" s="441" t="s">
        <v>1298</v>
      </c>
      <c r="E57" s="37">
        <v>1</v>
      </c>
      <c r="F57" s="38" t="s">
        <v>146</v>
      </c>
      <c r="G57" s="433" t="s">
        <v>1375</v>
      </c>
      <c r="H57" s="87" t="s">
        <v>1376</v>
      </c>
      <c r="I57" s="1"/>
      <c r="J57" s="399">
        <v>414.24</v>
      </c>
      <c r="K57" s="1"/>
      <c r="L57" s="1"/>
      <c r="M57" s="440" t="s">
        <v>221</v>
      </c>
      <c r="N57" s="1">
        <v>1</v>
      </c>
      <c r="O57" s="239"/>
      <c r="P57" s="283"/>
      <c r="Q57" s="283"/>
      <c r="R57" s="283"/>
      <c r="S57" s="239"/>
      <c r="T57" s="239"/>
      <c r="U57" s="239"/>
      <c r="V57" s="239"/>
      <c r="W57" s="239"/>
      <c r="X57" s="1"/>
      <c r="Y57" s="211" t="s">
        <v>1831</v>
      </c>
    </row>
    <row r="58" spans="1:25" ht="18.75" customHeight="1">
      <c r="A58" s="400"/>
      <c r="B58" s="401"/>
      <c r="C58" s="402"/>
      <c r="D58" s="443"/>
      <c r="E58" s="37">
        <v>2</v>
      </c>
      <c r="F58" s="38" t="s">
        <v>147</v>
      </c>
      <c r="G58" s="434"/>
      <c r="H58" s="52"/>
      <c r="I58" s="1"/>
      <c r="J58" s="399"/>
      <c r="K58" s="1"/>
      <c r="L58" s="1"/>
      <c r="M58" s="440"/>
      <c r="N58" s="1"/>
      <c r="O58" s="240"/>
      <c r="P58" s="282"/>
      <c r="Q58" s="282"/>
      <c r="R58" s="282">
        <v>1</v>
      </c>
      <c r="S58" s="239"/>
      <c r="T58" s="239"/>
      <c r="U58" s="239"/>
      <c r="V58" s="239"/>
      <c r="W58" s="239"/>
      <c r="X58" s="1"/>
      <c r="Y58" s="211"/>
    </row>
    <row r="59" spans="1:25" ht="30">
      <c r="A59" s="400"/>
      <c r="B59" s="401"/>
      <c r="C59" s="402"/>
      <c r="D59" s="443"/>
      <c r="E59" s="37">
        <v>3</v>
      </c>
      <c r="F59" s="38" t="s">
        <v>148</v>
      </c>
      <c r="G59" s="434"/>
      <c r="H59" s="52"/>
      <c r="I59" s="1"/>
      <c r="J59" s="399"/>
      <c r="K59" s="1"/>
      <c r="L59" s="1"/>
      <c r="M59" s="440"/>
      <c r="N59" s="1">
        <v>1</v>
      </c>
      <c r="O59" s="239"/>
      <c r="P59" s="283"/>
      <c r="Q59" s="283"/>
      <c r="R59" s="283"/>
      <c r="S59" s="239"/>
      <c r="T59" s="239"/>
      <c r="U59" s="239"/>
      <c r="V59" s="239"/>
      <c r="W59" s="239"/>
      <c r="X59" s="1"/>
      <c r="Y59" s="211" t="s">
        <v>1832</v>
      </c>
    </row>
    <row r="60" spans="1:25" ht="18.75" customHeight="1">
      <c r="A60" s="400"/>
      <c r="B60" s="401"/>
      <c r="C60" s="402"/>
      <c r="D60" s="442"/>
      <c r="E60" s="37">
        <v>4</v>
      </c>
      <c r="F60" s="38" t="s">
        <v>149</v>
      </c>
      <c r="G60" s="435"/>
      <c r="H60" s="51"/>
      <c r="I60" s="1"/>
      <c r="J60" s="399"/>
      <c r="K60" s="1"/>
      <c r="L60" s="1"/>
      <c r="M60" s="440"/>
      <c r="N60" s="1"/>
      <c r="O60" s="240"/>
      <c r="P60" s="282"/>
      <c r="Q60" s="282"/>
      <c r="R60" s="282">
        <v>1</v>
      </c>
      <c r="S60" s="239"/>
      <c r="T60" s="239"/>
      <c r="U60" s="239"/>
      <c r="V60" s="239"/>
      <c r="W60" s="239"/>
      <c r="X60" s="1"/>
      <c r="Y60" s="211"/>
    </row>
    <row r="61" spans="1:25" ht="18.75" customHeight="1">
      <c r="A61" s="400">
        <v>27</v>
      </c>
      <c r="B61" s="401" t="s">
        <v>150</v>
      </c>
      <c r="C61" s="402" t="s">
        <v>139</v>
      </c>
      <c r="D61" s="441" t="s">
        <v>1299</v>
      </c>
      <c r="E61" s="37">
        <v>1</v>
      </c>
      <c r="F61" s="38" t="s">
        <v>151</v>
      </c>
      <c r="G61" s="463" t="s">
        <v>1324</v>
      </c>
      <c r="H61" s="48"/>
      <c r="I61" s="1"/>
      <c r="J61" s="399">
        <v>206.54</v>
      </c>
      <c r="K61" s="1"/>
      <c r="L61" s="1"/>
      <c r="M61" s="440" t="s">
        <v>221</v>
      </c>
      <c r="N61" s="1">
        <v>1</v>
      </c>
      <c r="O61" s="239"/>
      <c r="P61" s="283"/>
      <c r="Q61" s="283"/>
      <c r="R61" s="283"/>
      <c r="S61" s="239"/>
      <c r="T61" s="239"/>
      <c r="U61" s="239"/>
      <c r="V61" s="239"/>
      <c r="W61" s="239"/>
      <c r="X61" s="1"/>
      <c r="Y61" s="211" t="s">
        <v>1796</v>
      </c>
    </row>
    <row r="62" spans="1:25" ht="18.75" customHeight="1">
      <c r="A62" s="400"/>
      <c r="B62" s="401"/>
      <c r="C62" s="402"/>
      <c r="D62" s="442"/>
      <c r="E62" s="37">
        <v>2</v>
      </c>
      <c r="F62" s="38" t="s">
        <v>152</v>
      </c>
      <c r="G62" s="463"/>
      <c r="H62" s="51"/>
      <c r="I62" s="1"/>
      <c r="J62" s="399"/>
      <c r="K62" s="1"/>
      <c r="L62" s="1"/>
      <c r="M62" s="440"/>
      <c r="N62" s="1">
        <v>1</v>
      </c>
      <c r="O62" s="239"/>
      <c r="P62" s="283"/>
      <c r="Q62" s="283"/>
      <c r="R62" s="283"/>
      <c r="S62" s="239"/>
      <c r="T62" s="239"/>
      <c r="U62" s="239"/>
      <c r="V62" s="239"/>
      <c r="W62" s="239"/>
      <c r="X62" s="1"/>
      <c r="Y62" s="211" t="s">
        <v>1796</v>
      </c>
    </row>
    <row r="63" spans="1:25" ht="18.75" customHeight="1">
      <c r="A63" s="400">
        <v>28</v>
      </c>
      <c r="B63" s="401" t="s">
        <v>153</v>
      </c>
      <c r="C63" s="402" t="s">
        <v>139</v>
      </c>
      <c r="D63" s="441" t="s">
        <v>1300</v>
      </c>
      <c r="E63" s="37">
        <v>1</v>
      </c>
      <c r="F63" s="38" t="s">
        <v>154</v>
      </c>
      <c r="G63" s="455" t="s">
        <v>1800</v>
      </c>
      <c r="H63" s="53"/>
      <c r="I63" s="1"/>
      <c r="J63" s="399">
        <v>419.01</v>
      </c>
      <c r="K63" s="1"/>
      <c r="L63" s="1"/>
      <c r="M63" s="440" t="s">
        <v>221</v>
      </c>
      <c r="N63" s="1"/>
      <c r="O63" s="239"/>
      <c r="P63" s="283"/>
      <c r="Q63" s="283"/>
      <c r="R63" s="283"/>
      <c r="S63" s="239"/>
      <c r="T63" s="239"/>
      <c r="U63" s="239"/>
      <c r="V63" s="239"/>
      <c r="W63" s="239"/>
      <c r="X63" s="1"/>
      <c r="Y63" s="211"/>
    </row>
    <row r="64" spans="1:25" ht="18.75" customHeight="1">
      <c r="A64" s="400"/>
      <c r="B64" s="401"/>
      <c r="C64" s="402"/>
      <c r="D64" s="443"/>
      <c r="E64" s="37">
        <v>2</v>
      </c>
      <c r="F64" s="38" t="s">
        <v>155</v>
      </c>
      <c r="G64" s="456"/>
      <c r="H64" s="54"/>
      <c r="I64" s="1"/>
      <c r="J64" s="399"/>
      <c r="K64" s="1"/>
      <c r="L64" s="1"/>
      <c r="M64" s="440"/>
      <c r="N64" s="1"/>
      <c r="O64" s="239"/>
      <c r="P64" s="283"/>
      <c r="Q64" s="283"/>
      <c r="R64" s="283"/>
      <c r="S64" s="239"/>
      <c r="T64" s="239"/>
      <c r="U64" s="239"/>
      <c r="V64" s="239"/>
      <c r="W64" s="239"/>
      <c r="X64" s="1"/>
      <c r="Y64" s="211"/>
    </row>
    <row r="65" spans="1:25" ht="18.75" customHeight="1">
      <c r="A65" s="400"/>
      <c r="B65" s="401"/>
      <c r="C65" s="402"/>
      <c r="D65" s="443"/>
      <c r="E65" s="37">
        <v>3</v>
      </c>
      <c r="F65" s="38" t="s">
        <v>156</v>
      </c>
      <c r="G65" s="456"/>
      <c r="H65" s="54"/>
      <c r="I65" s="1"/>
      <c r="J65" s="399"/>
      <c r="K65" s="1"/>
      <c r="L65" s="1"/>
      <c r="M65" s="440"/>
      <c r="N65" s="1"/>
      <c r="O65" s="239"/>
      <c r="P65" s="283"/>
      <c r="Q65" s="283"/>
      <c r="R65" s="283"/>
      <c r="S65" s="239"/>
      <c r="T65" s="239"/>
      <c r="U65" s="239"/>
      <c r="V65" s="239"/>
      <c r="W65" s="239"/>
      <c r="X65" s="1"/>
      <c r="Y65" s="211"/>
    </row>
    <row r="66" spans="1:25" ht="18.75" customHeight="1">
      <c r="A66" s="400"/>
      <c r="B66" s="401"/>
      <c r="C66" s="402"/>
      <c r="D66" s="442"/>
      <c r="E66" s="37">
        <v>4</v>
      </c>
      <c r="F66" s="38" t="s">
        <v>157</v>
      </c>
      <c r="G66" s="457"/>
      <c r="H66" s="55"/>
      <c r="I66" s="1"/>
      <c r="J66" s="399"/>
      <c r="K66" s="1"/>
      <c r="L66" s="1"/>
      <c r="M66" s="440"/>
      <c r="N66" s="1"/>
      <c r="O66" s="239"/>
      <c r="P66" s="283"/>
      <c r="Q66" s="283"/>
      <c r="R66" s="283"/>
      <c r="S66" s="239"/>
      <c r="T66" s="239"/>
      <c r="U66" s="239"/>
      <c r="V66" s="239"/>
      <c r="W66" s="239"/>
      <c r="X66" s="1"/>
      <c r="Y66" s="211"/>
    </row>
    <row r="67" spans="1:25" ht="18.75">
      <c r="A67" s="35">
        <v>29</v>
      </c>
      <c r="B67" s="28" t="s">
        <v>158</v>
      </c>
      <c r="C67" s="36" t="s">
        <v>139</v>
      </c>
      <c r="D67" s="142" t="s">
        <v>1301</v>
      </c>
      <c r="E67" s="37">
        <v>1</v>
      </c>
      <c r="F67" s="38" t="s">
        <v>159</v>
      </c>
      <c r="G67" s="278" t="s">
        <v>1325</v>
      </c>
      <c r="H67" s="39"/>
      <c r="I67" s="1"/>
      <c r="J67" s="65">
        <v>103.43</v>
      </c>
      <c r="K67" s="1"/>
      <c r="L67" s="1"/>
      <c r="M67" s="89" t="s">
        <v>221</v>
      </c>
      <c r="N67" s="1"/>
      <c r="O67" s="240"/>
      <c r="P67" s="282"/>
      <c r="Q67" s="282"/>
      <c r="R67" s="282">
        <v>1</v>
      </c>
      <c r="S67" s="239"/>
      <c r="T67" s="239"/>
      <c r="U67" s="239"/>
      <c r="V67" s="239"/>
      <c r="W67" s="239"/>
      <c r="X67" s="1"/>
      <c r="Y67" s="211"/>
    </row>
    <row r="68" spans="1:25" ht="30">
      <c r="A68" s="35">
        <v>30</v>
      </c>
      <c r="B68" s="28" t="s">
        <v>160</v>
      </c>
      <c r="C68" s="36" t="s">
        <v>139</v>
      </c>
      <c r="D68" s="142" t="s">
        <v>1302</v>
      </c>
      <c r="E68" s="37">
        <v>1</v>
      </c>
      <c r="F68" s="38" t="s">
        <v>161</v>
      </c>
      <c r="G68" s="277" t="s">
        <v>1326</v>
      </c>
      <c r="H68" s="39"/>
      <c r="I68" s="1"/>
      <c r="J68" s="65">
        <v>103.43</v>
      </c>
      <c r="K68" s="1"/>
      <c r="L68" s="1"/>
      <c r="M68" s="89" t="s">
        <v>221</v>
      </c>
      <c r="N68" s="1">
        <v>1</v>
      </c>
      <c r="O68" s="239"/>
      <c r="P68" s="283"/>
      <c r="Q68" s="283"/>
      <c r="R68" s="283"/>
      <c r="S68" s="239"/>
      <c r="T68" s="239"/>
      <c r="U68" s="239"/>
      <c r="V68" s="239"/>
      <c r="W68" s="239"/>
      <c r="X68" s="1"/>
      <c r="Y68" s="211" t="s">
        <v>1853</v>
      </c>
    </row>
    <row r="69" spans="1:25" ht="18.75" customHeight="1">
      <c r="A69" s="400">
        <v>31</v>
      </c>
      <c r="B69" s="401" t="s">
        <v>162</v>
      </c>
      <c r="C69" s="402" t="s">
        <v>139</v>
      </c>
      <c r="D69" s="441" t="s">
        <v>1303</v>
      </c>
      <c r="E69" s="37">
        <v>1</v>
      </c>
      <c r="F69" s="38" t="s">
        <v>163</v>
      </c>
      <c r="G69" s="433" t="s">
        <v>1327</v>
      </c>
      <c r="H69" s="48"/>
      <c r="I69" s="1"/>
      <c r="J69" s="399">
        <v>308.31</v>
      </c>
      <c r="K69" s="1"/>
      <c r="L69" s="1"/>
      <c r="M69" s="440" t="s">
        <v>221</v>
      </c>
      <c r="N69" s="1"/>
      <c r="O69" s="240"/>
      <c r="P69" s="282"/>
      <c r="Q69" s="282"/>
      <c r="R69" s="282">
        <v>1</v>
      </c>
      <c r="S69" s="239"/>
      <c r="T69" s="239"/>
      <c r="U69" s="239"/>
      <c r="V69" s="239"/>
      <c r="W69" s="239"/>
      <c r="X69" s="1"/>
      <c r="Y69" s="211"/>
    </row>
    <row r="70" spans="1:25" ht="18.75" customHeight="1">
      <c r="A70" s="400"/>
      <c r="B70" s="401"/>
      <c r="C70" s="402"/>
      <c r="D70" s="443"/>
      <c r="E70" s="37">
        <v>2</v>
      </c>
      <c r="F70" s="38" t="s">
        <v>164</v>
      </c>
      <c r="G70" s="434"/>
      <c r="H70" s="52"/>
      <c r="I70" s="1"/>
      <c r="J70" s="399"/>
      <c r="K70" s="1"/>
      <c r="L70" s="1"/>
      <c r="M70" s="440"/>
      <c r="N70" s="1"/>
      <c r="O70" s="240"/>
      <c r="P70" s="282"/>
      <c r="Q70" s="282"/>
      <c r="R70" s="282">
        <v>1</v>
      </c>
      <c r="S70" s="239"/>
      <c r="T70" s="239"/>
      <c r="U70" s="239"/>
      <c r="V70" s="239"/>
      <c r="W70" s="239"/>
      <c r="X70" s="1"/>
      <c r="Y70" s="211"/>
    </row>
    <row r="71" spans="1:25" ht="18.75" customHeight="1">
      <c r="A71" s="400"/>
      <c r="B71" s="401"/>
      <c r="C71" s="402"/>
      <c r="D71" s="442"/>
      <c r="E71" s="37">
        <v>3</v>
      </c>
      <c r="F71" s="38" t="s">
        <v>165</v>
      </c>
      <c r="G71" s="435"/>
      <c r="H71" s="51"/>
      <c r="I71" s="1"/>
      <c r="J71" s="399"/>
      <c r="K71" s="1"/>
      <c r="L71" s="1"/>
      <c r="M71" s="440"/>
      <c r="N71" s="1"/>
      <c r="O71" s="240"/>
      <c r="P71" s="282"/>
      <c r="Q71" s="282"/>
      <c r="R71" s="282">
        <v>1</v>
      </c>
      <c r="S71" s="239"/>
      <c r="T71" s="239"/>
      <c r="U71" s="239"/>
      <c r="V71" s="239"/>
      <c r="W71" s="239"/>
      <c r="X71" s="1"/>
      <c r="Y71" s="211"/>
    </row>
    <row r="72" spans="1:25" ht="18.75" customHeight="1">
      <c r="A72" s="400">
        <v>32</v>
      </c>
      <c r="B72" s="401" t="s">
        <v>166</v>
      </c>
      <c r="C72" s="402" t="s">
        <v>139</v>
      </c>
      <c r="D72" s="441" t="s">
        <v>1304</v>
      </c>
      <c r="E72" s="37">
        <v>1</v>
      </c>
      <c r="F72" s="38" t="s">
        <v>167</v>
      </c>
      <c r="G72" s="433" t="s">
        <v>1328</v>
      </c>
      <c r="H72" s="48"/>
      <c r="I72" s="1"/>
      <c r="J72" s="399">
        <v>309.39999999999998</v>
      </c>
      <c r="K72" s="1"/>
      <c r="L72" s="1"/>
      <c r="M72" s="440" t="s">
        <v>221</v>
      </c>
      <c r="N72" s="1"/>
      <c r="O72" s="240"/>
      <c r="P72" s="240"/>
      <c r="Q72" s="282">
        <v>1</v>
      </c>
      <c r="R72" s="283"/>
      <c r="S72" s="239"/>
      <c r="T72" s="239"/>
      <c r="U72" s="239"/>
      <c r="V72" s="239"/>
      <c r="W72" s="239"/>
      <c r="X72" s="1"/>
      <c r="Y72" s="211"/>
    </row>
    <row r="73" spans="1:25" ht="18.75" customHeight="1">
      <c r="A73" s="400"/>
      <c r="B73" s="401"/>
      <c r="C73" s="402"/>
      <c r="D73" s="443"/>
      <c r="E73" s="37">
        <v>2</v>
      </c>
      <c r="F73" s="38" t="s">
        <v>168</v>
      </c>
      <c r="G73" s="434"/>
      <c r="H73" s="52"/>
      <c r="I73" s="1"/>
      <c r="J73" s="399"/>
      <c r="K73" s="1"/>
      <c r="L73" s="1"/>
      <c r="M73" s="440"/>
      <c r="N73" s="1"/>
      <c r="O73" s="240"/>
      <c r="P73" s="282">
        <v>1</v>
      </c>
      <c r="Q73" s="283"/>
      <c r="R73" s="283"/>
      <c r="S73" s="239"/>
      <c r="T73" s="239"/>
      <c r="U73" s="239"/>
      <c r="V73" s="239"/>
      <c r="W73" s="239"/>
      <c r="X73" s="1"/>
      <c r="Y73" s="211" t="s">
        <v>1854</v>
      </c>
    </row>
    <row r="74" spans="1:25" ht="18.75" customHeight="1">
      <c r="A74" s="400"/>
      <c r="B74" s="401"/>
      <c r="C74" s="402"/>
      <c r="D74" s="442"/>
      <c r="E74" s="37">
        <v>3</v>
      </c>
      <c r="F74" s="38" t="s">
        <v>169</v>
      </c>
      <c r="G74" s="435"/>
      <c r="H74" s="51"/>
      <c r="I74" s="1"/>
      <c r="J74" s="399"/>
      <c r="K74" s="1"/>
      <c r="L74" s="1"/>
      <c r="M74" s="440"/>
      <c r="N74" s="1"/>
      <c r="O74" s="240"/>
      <c r="P74" s="282">
        <v>1</v>
      </c>
      <c r="Q74" s="283"/>
      <c r="R74" s="283"/>
      <c r="S74" s="239"/>
      <c r="T74" s="239"/>
      <c r="U74" s="239"/>
      <c r="V74" s="239"/>
      <c r="W74" s="239"/>
      <c r="X74" s="1"/>
      <c r="Y74" s="211" t="s">
        <v>1851</v>
      </c>
    </row>
    <row r="75" spans="1:25" ht="30">
      <c r="A75" s="400">
        <v>33</v>
      </c>
      <c r="B75" s="401" t="s">
        <v>170</v>
      </c>
      <c r="C75" s="402" t="s">
        <v>139</v>
      </c>
      <c r="D75" s="441" t="s">
        <v>1305</v>
      </c>
      <c r="E75" s="37">
        <v>1</v>
      </c>
      <c r="F75" s="38" t="s">
        <v>171</v>
      </c>
      <c r="G75" s="433" t="s">
        <v>1329</v>
      </c>
      <c r="H75" s="48"/>
      <c r="I75" s="1"/>
      <c r="J75" s="399">
        <v>209.19</v>
      </c>
      <c r="K75" s="1"/>
      <c r="L75" s="1"/>
      <c r="M75" s="440" t="s">
        <v>221</v>
      </c>
      <c r="N75" s="1"/>
      <c r="O75" s="240"/>
      <c r="P75" s="282">
        <v>1</v>
      </c>
      <c r="Q75" s="283"/>
      <c r="R75" s="283"/>
      <c r="S75" s="239"/>
      <c r="T75" s="239"/>
      <c r="U75" s="239"/>
      <c r="V75" s="239"/>
      <c r="W75" s="239"/>
      <c r="X75" s="1"/>
      <c r="Y75" s="211" t="s">
        <v>1841</v>
      </c>
    </row>
    <row r="76" spans="1:25" ht="30">
      <c r="A76" s="400"/>
      <c r="B76" s="401"/>
      <c r="C76" s="402"/>
      <c r="D76" s="442"/>
      <c r="E76" s="37">
        <v>2</v>
      </c>
      <c r="F76" s="38" t="s">
        <v>172</v>
      </c>
      <c r="G76" s="435"/>
      <c r="H76" s="51"/>
      <c r="I76" s="1"/>
      <c r="J76" s="399"/>
      <c r="K76" s="1"/>
      <c r="L76" s="1"/>
      <c r="M76" s="440"/>
      <c r="N76" s="1"/>
      <c r="O76" s="240"/>
      <c r="P76" s="282">
        <v>1</v>
      </c>
      <c r="Q76" s="283"/>
      <c r="R76" s="283"/>
      <c r="S76" s="239"/>
      <c r="T76" s="239"/>
      <c r="U76" s="239"/>
      <c r="V76" s="239"/>
      <c r="W76" s="239"/>
      <c r="X76" s="1"/>
      <c r="Y76" s="211" t="s">
        <v>1849</v>
      </c>
    </row>
    <row r="77" spans="1:25" ht="48">
      <c r="A77" s="35">
        <v>34</v>
      </c>
      <c r="B77" s="28" t="s">
        <v>173</v>
      </c>
      <c r="C77" s="36" t="s">
        <v>139</v>
      </c>
      <c r="D77" s="142" t="s">
        <v>1306</v>
      </c>
      <c r="E77" s="37">
        <v>1</v>
      </c>
      <c r="F77" s="38" t="s">
        <v>174</v>
      </c>
      <c r="G77" s="275" t="s">
        <v>1330</v>
      </c>
      <c r="H77" s="39"/>
      <c r="I77" s="1"/>
      <c r="J77" s="65">
        <v>103.58</v>
      </c>
      <c r="K77" s="1"/>
      <c r="L77" s="1"/>
      <c r="M77" s="89" t="s">
        <v>221</v>
      </c>
      <c r="N77" s="1"/>
      <c r="O77" s="240"/>
      <c r="P77" s="282"/>
      <c r="Q77" s="282">
        <v>1</v>
      </c>
      <c r="R77" s="283"/>
      <c r="S77" s="239"/>
      <c r="T77" s="239"/>
      <c r="U77" s="239"/>
      <c r="V77" s="239"/>
      <c r="W77" s="239"/>
      <c r="X77" s="1"/>
      <c r="Y77" s="211"/>
    </row>
    <row r="78" spans="1:25" ht="25.5" customHeight="1">
      <c r="A78" s="35">
        <v>35</v>
      </c>
      <c r="B78" s="28" t="s">
        <v>175</v>
      </c>
      <c r="C78" s="36" t="s">
        <v>139</v>
      </c>
      <c r="D78" s="142" t="s">
        <v>1307</v>
      </c>
      <c r="E78" s="37">
        <v>1</v>
      </c>
      <c r="F78" s="38" t="s">
        <v>176</v>
      </c>
      <c r="G78" s="275" t="s">
        <v>1331</v>
      </c>
      <c r="H78" s="39"/>
      <c r="I78" s="1"/>
      <c r="J78" s="65">
        <v>106.15</v>
      </c>
      <c r="K78" s="1"/>
      <c r="L78" s="1"/>
      <c r="M78" s="89" t="s">
        <v>221</v>
      </c>
      <c r="N78" s="1">
        <v>1</v>
      </c>
      <c r="O78" s="239"/>
      <c r="P78" s="283"/>
      <c r="Q78" s="283"/>
      <c r="R78" s="283"/>
      <c r="S78" s="239"/>
      <c r="T78" s="239"/>
      <c r="U78" s="239"/>
      <c r="V78" s="239"/>
      <c r="W78" s="239"/>
      <c r="X78" s="1"/>
      <c r="Y78" s="211" t="s">
        <v>1796</v>
      </c>
    </row>
    <row r="79" spans="1:25" ht="30">
      <c r="A79" s="400">
        <v>36</v>
      </c>
      <c r="B79" s="401" t="s">
        <v>177</v>
      </c>
      <c r="C79" s="402" t="s">
        <v>139</v>
      </c>
      <c r="D79" s="441" t="s">
        <v>1308</v>
      </c>
      <c r="E79" s="37">
        <v>1</v>
      </c>
      <c r="F79" s="38" t="s">
        <v>178</v>
      </c>
      <c r="G79" s="433" t="s">
        <v>1332</v>
      </c>
      <c r="H79" s="48"/>
      <c r="I79" s="1"/>
      <c r="J79" s="399">
        <v>205.83</v>
      </c>
      <c r="K79" s="1"/>
      <c r="L79" s="1"/>
      <c r="M79" s="440" t="s">
        <v>221</v>
      </c>
      <c r="N79" s="1"/>
      <c r="O79" s="240"/>
      <c r="P79" s="282">
        <v>1</v>
      </c>
      <c r="Q79" s="283"/>
      <c r="R79" s="283"/>
      <c r="S79" s="239"/>
      <c r="T79" s="239"/>
      <c r="U79" s="239"/>
      <c r="V79" s="239"/>
      <c r="W79" s="239"/>
      <c r="X79" s="1"/>
      <c r="Y79" s="211" t="s">
        <v>1849</v>
      </c>
    </row>
    <row r="80" spans="1:25" ht="18.75" customHeight="1">
      <c r="A80" s="400"/>
      <c r="B80" s="401"/>
      <c r="C80" s="402"/>
      <c r="D80" s="442"/>
      <c r="E80" s="37">
        <v>2</v>
      </c>
      <c r="F80" s="38" t="s">
        <v>179</v>
      </c>
      <c r="G80" s="435"/>
      <c r="H80" s="51"/>
      <c r="I80" s="1"/>
      <c r="J80" s="399"/>
      <c r="K80" s="1"/>
      <c r="L80" s="1"/>
      <c r="M80" s="440"/>
      <c r="N80" s="1"/>
      <c r="O80" s="240"/>
      <c r="P80" s="282"/>
      <c r="Q80" s="282"/>
      <c r="R80" s="282"/>
      <c r="S80" s="282"/>
      <c r="T80" s="240">
        <v>1</v>
      </c>
      <c r="U80" s="239"/>
      <c r="V80" s="239"/>
      <c r="W80" s="239"/>
      <c r="X80" s="1"/>
      <c r="Y80" s="211"/>
    </row>
    <row r="81" spans="1:25" ht="18.75" customHeight="1">
      <c r="A81" s="400">
        <v>37</v>
      </c>
      <c r="B81" s="401" t="s">
        <v>180</v>
      </c>
      <c r="C81" s="402" t="s">
        <v>181</v>
      </c>
      <c r="D81" s="426" t="s">
        <v>1309</v>
      </c>
      <c r="E81" s="43">
        <v>1</v>
      </c>
      <c r="F81" s="49" t="s">
        <v>182</v>
      </c>
      <c r="G81" s="424" t="s">
        <v>1800</v>
      </c>
      <c r="H81" s="48"/>
      <c r="I81" s="1"/>
      <c r="J81" s="399">
        <v>211.32</v>
      </c>
      <c r="K81" s="1"/>
      <c r="L81" s="1"/>
      <c r="M81" s="440" t="s">
        <v>221</v>
      </c>
      <c r="N81" s="1"/>
      <c r="O81" s="239"/>
      <c r="P81" s="283"/>
      <c r="Q81" s="283"/>
      <c r="R81" s="283"/>
      <c r="S81" s="239"/>
      <c r="T81" s="239"/>
      <c r="U81" s="239"/>
      <c r="V81" s="239"/>
      <c r="W81" s="239"/>
      <c r="X81" s="1"/>
      <c r="Y81" s="211"/>
    </row>
    <row r="82" spans="1:25" ht="18.75" customHeight="1">
      <c r="A82" s="400"/>
      <c r="B82" s="401"/>
      <c r="C82" s="402"/>
      <c r="D82" s="427"/>
      <c r="E82" s="43">
        <v>2</v>
      </c>
      <c r="F82" s="49" t="s">
        <v>183</v>
      </c>
      <c r="G82" s="425"/>
      <c r="H82" s="51"/>
      <c r="I82" s="1"/>
      <c r="J82" s="399"/>
      <c r="K82" s="1"/>
      <c r="L82" s="1"/>
      <c r="M82" s="440"/>
      <c r="N82" s="1"/>
      <c r="O82" s="239"/>
      <c r="P82" s="283"/>
      <c r="Q82" s="283"/>
      <c r="R82" s="283"/>
      <c r="S82" s="239"/>
      <c r="T82" s="239"/>
      <c r="U82" s="239"/>
      <c r="V82" s="239"/>
      <c r="W82" s="239"/>
      <c r="X82" s="1"/>
      <c r="Y82" s="211"/>
    </row>
    <row r="83" spans="1:25" ht="18.75" customHeight="1">
      <c r="A83" s="400">
        <v>38</v>
      </c>
      <c r="B83" s="401" t="s">
        <v>184</v>
      </c>
      <c r="C83" s="402" t="s">
        <v>181</v>
      </c>
      <c r="D83" s="426" t="s">
        <v>181</v>
      </c>
      <c r="E83" s="50">
        <v>1</v>
      </c>
      <c r="F83" s="49" t="s">
        <v>185</v>
      </c>
      <c r="G83" s="433" t="s">
        <v>1333</v>
      </c>
      <c r="H83" s="48"/>
      <c r="I83" s="1"/>
      <c r="J83" s="399">
        <v>210.92</v>
      </c>
      <c r="K83" s="1"/>
      <c r="L83" s="1"/>
      <c r="M83" s="440" t="s">
        <v>221</v>
      </c>
      <c r="N83" s="1"/>
      <c r="O83" s="240"/>
      <c r="P83" s="282">
        <v>1</v>
      </c>
      <c r="Q83" s="283"/>
      <c r="R83" s="283"/>
      <c r="S83" s="239"/>
      <c r="T83" s="239"/>
      <c r="U83" s="239"/>
      <c r="V83" s="239"/>
      <c r="W83" s="239"/>
      <c r="X83" s="1"/>
      <c r="Y83" s="211" t="s">
        <v>1854</v>
      </c>
    </row>
    <row r="84" spans="1:25" ht="18.75" customHeight="1">
      <c r="A84" s="400"/>
      <c r="B84" s="401"/>
      <c r="C84" s="402"/>
      <c r="D84" s="427"/>
      <c r="E84" s="50">
        <v>2</v>
      </c>
      <c r="F84" s="49" t="s">
        <v>186</v>
      </c>
      <c r="G84" s="435"/>
      <c r="H84" s="51"/>
      <c r="I84" s="1"/>
      <c r="J84" s="399"/>
      <c r="K84" s="1"/>
      <c r="L84" s="1"/>
      <c r="M84" s="440"/>
      <c r="N84" s="1"/>
      <c r="O84" s="240"/>
      <c r="P84" s="282">
        <v>1</v>
      </c>
      <c r="Q84" s="283"/>
      <c r="R84" s="283"/>
      <c r="S84" s="239"/>
      <c r="T84" s="239"/>
      <c r="U84" s="239"/>
      <c r="V84" s="239"/>
      <c r="W84" s="239"/>
      <c r="X84" s="1"/>
      <c r="Y84" s="211" t="s">
        <v>1850</v>
      </c>
    </row>
    <row r="85" spans="1:25" ht="18.75" customHeight="1">
      <c r="A85" s="400">
        <v>39</v>
      </c>
      <c r="B85" s="401" t="s">
        <v>187</v>
      </c>
      <c r="C85" s="402" t="s">
        <v>181</v>
      </c>
      <c r="D85" s="426" t="s">
        <v>1310</v>
      </c>
      <c r="E85" s="37">
        <v>1</v>
      </c>
      <c r="F85" s="49" t="s">
        <v>188</v>
      </c>
      <c r="G85" s="433" t="s">
        <v>1334</v>
      </c>
      <c r="H85" s="48"/>
      <c r="I85" s="1"/>
      <c r="J85" s="399">
        <v>212.63</v>
      </c>
      <c r="K85" s="1"/>
      <c r="L85" s="1"/>
      <c r="M85" s="440" t="s">
        <v>221</v>
      </c>
      <c r="N85" s="1"/>
      <c r="O85" s="240"/>
      <c r="P85" s="282">
        <v>1</v>
      </c>
      <c r="Q85" s="283"/>
      <c r="R85" s="283"/>
      <c r="S85" s="239"/>
      <c r="T85" s="239"/>
      <c r="U85" s="239"/>
      <c r="V85" s="239"/>
      <c r="W85" s="239"/>
      <c r="X85" s="1"/>
      <c r="Y85" s="211" t="s">
        <v>1854</v>
      </c>
    </row>
    <row r="86" spans="1:25" ht="30">
      <c r="A86" s="400"/>
      <c r="B86" s="401"/>
      <c r="C86" s="402"/>
      <c r="D86" s="427"/>
      <c r="E86" s="37">
        <v>2</v>
      </c>
      <c r="F86" s="49" t="s">
        <v>189</v>
      </c>
      <c r="G86" s="435"/>
      <c r="H86" s="51"/>
      <c r="I86" s="1"/>
      <c r="J86" s="399"/>
      <c r="K86" s="1"/>
      <c r="L86" s="1"/>
      <c r="M86" s="440"/>
      <c r="N86" s="1"/>
      <c r="O86" s="240"/>
      <c r="P86" s="282">
        <v>1</v>
      </c>
      <c r="Q86" s="283"/>
      <c r="R86" s="283"/>
      <c r="S86" s="239"/>
      <c r="T86" s="239"/>
      <c r="U86" s="239"/>
      <c r="V86" s="239"/>
      <c r="W86" s="239"/>
      <c r="X86" s="1"/>
      <c r="Y86" s="211" t="s">
        <v>1841</v>
      </c>
    </row>
    <row r="87" spans="1:25" ht="18.75" customHeight="1">
      <c r="A87" s="400">
        <v>40</v>
      </c>
      <c r="B87" s="401" t="s">
        <v>190</v>
      </c>
      <c r="C87" s="402" t="s">
        <v>181</v>
      </c>
      <c r="D87" s="426" t="s">
        <v>1311</v>
      </c>
      <c r="E87" s="37">
        <v>1</v>
      </c>
      <c r="F87" s="49" t="s">
        <v>191</v>
      </c>
      <c r="G87" s="433" t="s">
        <v>1335</v>
      </c>
      <c r="H87" s="53"/>
      <c r="I87" s="1"/>
      <c r="J87" s="399">
        <v>317.85000000000002</v>
      </c>
      <c r="K87" s="1"/>
      <c r="L87" s="1"/>
      <c r="M87" s="440" t="s">
        <v>221</v>
      </c>
      <c r="N87" s="1"/>
      <c r="O87" s="240"/>
      <c r="P87" s="282">
        <v>1</v>
      </c>
      <c r="Q87" s="283"/>
      <c r="R87" s="283"/>
      <c r="S87" s="239"/>
      <c r="T87" s="239"/>
      <c r="U87" s="239"/>
      <c r="V87" s="239"/>
      <c r="W87" s="239"/>
      <c r="X87" s="1"/>
      <c r="Y87" s="211" t="s">
        <v>1850</v>
      </c>
    </row>
    <row r="88" spans="1:25" ht="30">
      <c r="A88" s="400"/>
      <c r="B88" s="401"/>
      <c r="C88" s="402"/>
      <c r="D88" s="436"/>
      <c r="E88" s="37">
        <v>2</v>
      </c>
      <c r="F88" s="49" t="s">
        <v>192</v>
      </c>
      <c r="G88" s="434"/>
      <c r="H88" s="54"/>
      <c r="I88" s="1"/>
      <c r="J88" s="399"/>
      <c r="K88" s="1"/>
      <c r="L88" s="1"/>
      <c r="M88" s="440"/>
      <c r="N88" s="1"/>
      <c r="O88" s="240"/>
      <c r="P88" s="282">
        <v>1</v>
      </c>
      <c r="Q88" s="283"/>
      <c r="R88" s="283"/>
      <c r="S88" s="239"/>
      <c r="T88" s="239"/>
      <c r="U88" s="239"/>
      <c r="V88" s="239"/>
      <c r="W88" s="239"/>
      <c r="X88" s="1"/>
      <c r="Y88" s="211" t="s">
        <v>1855</v>
      </c>
    </row>
    <row r="89" spans="1:25" ht="18.75" customHeight="1">
      <c r="A89" s="400"/>
      <c r="B89" s="401"/>
      <c r="C89" s="402"/>
      <c r="D89" s="427"/>
      <c r="E89" s="37">
        <v>3</v>
      </c>
      <c r="F89" s="49" t="s">
        <v>193</v>
      </c>
      <c r="G89" s="435"/>
      <c r="H89" s="55"/>
      <c r="I89" s="1"/>
      <c r="J89" s="399"/>
      <c r="K89" s="1"/>
      <c r="L89" s="1"/>
      <c r="M89" s="440"/>
      <c r="N89" s="1"/>
      <c r="O89" s="240"/>
      <c r="P89" s="282">
        <v>1</v>
      </c>
      <c r="Q89" s="283"/>
      <c r="R89" s="283"/>
      <c r="S89" s="239"/>
      <c r="T89" s="239"/>
      <c r="U89" s="239"/>
      <c r="V89" s="239"/>
      <c r="W89" s="239"/>
      <c r="X89" s="1"/>
      <c r="Y89" s="211" t="s">
        <v>1850</v>
      </c>
    </row>
    <row r="90" spans="1:25" ht="36">
      <c r="A90" s="35">
        <v>41</v>
      </c>
      <c r="B90" s="28" t="s">
        <v>194</v>
      </c>
      <c r="C90" s="36" t="s">
        <v>181</v>
      </c>
      <c r="D90" s="143" t="s">
        <v>1312</v>
      </c>
      <c r="E90" s="37">
        <v>1</v>
      </c>
      <c r="F90" s="49" t="s">
        <v>195</v>
      </c>
      <c r="G90" s="275" t="s">
        <v>1336</v>
      </c>
      <c r="H90" s="39"/>
      <c r="I90" s="1"/>
      <c r="J90" s="65">
        <v>106.38</v>
      </c>
      <c r="K90" s="1"/>
      <c r="L90" s="1"/>
      <c r="M90" s="89" t="s">
        <v>221</v>
      </c>
      <c r="N90" s="1"/>
      <c r="O90" s="240"/>
      <c r="P90" s="282">
        <v>1</v>
      </c>
      <c r="Q90" s="283"/>
      <c r="R90" s="283"/>
      <c r="S90" s="239"/>
      <c r="T90" s="239"/>
      <c r="U90" s="239"/>
      <c r="V90" s="239"/>
      <c r="W90" s="239"/>
      <c r="X90" s="1"/>
      <c r="Y90" s="211" t="s">
        <v>1850</v>
      </c>
    </row>
    <row r="91" spans="1:25" ht="18.75" customHeight="1">
      <c r="A91" s="400">
        <v>42</v>
      </c>
      <c r="B91" s="401" t="s">
        <v>196</v>
      </c>
      <c r="C91" s="402" t="s">
        <v>181</v>
      </c>
      <c r="D91" s="426" t="s">
        <v>1313</v>
      </c>
      <c r="E91" s="37">
        <v>1</v>
      </c>
      <c r="F91" s="49" t="s">
        <v>197</v>
      </c>
      <c r="G91" s="433" t="s">
        <v>1337</v>
      </c>
      <c r="H91" s="53"/>
      <c r="I91" s="1"/>
      <c r="J91" s="399">
        <v>317.64999999999998</v>
      </c>
      <c r="K91" s="1"/>
      <c r="L91" s="1"/>
      <c r="M91" s="440" t="s">
        <v>221</v>
      </c>
      <c r="N91" s="1"/>
      <c r="O91" s="240"/>
      <c r="P91" s="282">
        <v>1</v>
      </c>
      <c r="Q91" s="283"/>
      <c r="R91" s="283"/>
      <c r="S91" s="239"/>
      <c r="T91" s="239"/>
      <c r="U91" s="239"/>
      <c r="V91" s="239"/>
      <c r="W91" s="239"/>
      <c r="X91" s="1"/>
      <c r="Y91" s="211" t="s">
        <v>1851</v>
      </c>
    </row>
    <row r="92" spans="1:25" ht="18.75" customHeight="1">
      <c r="A92" s="400"/>
      <c r="B92" s="401"/>
      <c r="C92" s="402"/>
      <c r="D92" s="436"/>
      <c r="E92" s="37">
        <v>2</v>
      </c>
      <c r="F92" s="49" t="s">
        <v>198</v>
      </c>
      <c r="G92" s="434"/>
      <c r="H92" s="54"/>
      <c r="I92" s="1"/>
      <c r="J92" s="399"/>
      <c r="K92" s="1"/>
      <c r="L92" s="1"/>
      <c r="M92" s="440"/>
      <c r="N92" s="1"/>
      <c r="O92" s="240"/>
      <c r="P92" s="282">
        <v>1</v>
      </c>
      <c r="Q92" s="283"/>
      <c r="R92" s="283"/>
      <c r="S92" s="239"/>
      <c r="T92" s="239"/>
      <c r="U92" s="239"/>
      <c r="V92" s="239"/>
      <c r="W92" s="239"/>
      <c r="X92" s="1"/>
      <c r="Y92" s="211" t="s">
        <v>1850</v>
      </c>
    </row>
    <row r="93" spans="1:25" ht="18.75" customHeight="1">
      <c r="A93" s="400"/>
      <c r="B93" s="401"/>
      <c r="C93" s="402"/>
      <c r="D93" s="427"/>
      <c r="E93" s="37">
        <v>3</v>
      </c>
      <c r="F93" s="49" t="s">
        <v>199</v>
      </c>
      <c r="G93" s="435"/>
      <c r="H93" s="55"/>
      <c r="I93" s="1"/>
      <c r="J93" s="399"/>
      <c r="K93" s="1"/>
      <c r="L93" s="1"/>
      <c r="M93" s="440"/>
      <c r="N93" s="1"/>
      <c r="O93" s="240"/>
      <c r="P93" s="282">
        <v>1</v>
      </c>
      <c r="Q93" s="283"/>
      <c r="R93" s="283"/>
      <c r="S93" s="239"/>
      <c r="T93" s="239"/>
      <c r="U93" s="239"/>
      <c r="V93" s="239"/>
      <c r="W93" s="239"/>
      <c r="X93" s="1"/>
      <c r="Y93" s="211" t="s">
        <v>1850</v>
      </c>
    </row>
    <row r="94" spans="1:25" ht="18.75" customHeight="1">
      <c r="A94" s="400">
        <v>43</v>
      </c>
      <c r="B94" s="401" t="s">
        <v>200</v>
      </c>
      <c r="C94" s="402" t="s">
        <v>181</v>
      </c>
      <c r="D94" s="426" t="s">
        <v>1314</v>
      </c>
      <c r="E94" s="37">
        <v>1</v>
      </c>
      <c r="F94" s="49" t="s">
        <v>201</v>
      </c>
      <c r="G94" s="431" t="s">
        <v>1338</v>
      </c>
      <c r="H94" s="48"/>
      <c r="I94" s="1"/>
      <c r="J94" s="399">
        <v>211.67</v>
      </c>
      <c r="K94" s="1"/>
      <c r="L94" s="1"/>
      <c r="M94" s="440" t="s">
        <v>221</v>
      </c>
      <c r="N94" s="1">
        <v>1</v>
      </c>
      <c r="O94" s="239"/>
      <c r="P94" s="283"/>
      <c r="Q94" s="283"/>
      <c r="R94" s="283"/>
      <c r="S94" s="239"/>
      <c r="T94" s="239"/>
      <c r="U94" s="239"/>
      <c r="V94" s="239"/>
      <c r="W94" s="239"/>
      <c r="X94" s="1"/>
      <c r="Y94" s="211"/>
    </row>
    <row r="95" spans="1:25" ht="18.75" customHeight="1">
      <c r="A95" s="400"/>
      <c r="B95" s="401"/>
      <c r="C95" s="402"/>
      <c r="D95" s="427"/>
      <c r="E95" s="37">
        <v>2</v>
      </c>
      <c r="F95" s="49" t="s">
        <v>202</v>
      </c>
      <c r="G95" s="432"/>
      <c r="H95" s="51"/>
      <c r="I95" s="1"/>
      <c r="J95" s="399"/>
      <c r="K95" s="1"/>
      <c r="L95" s="1"/>
      <c r="M95" s="440"/>
      <c r="N95" s="1">
        <v>1</v>
      </c>
      <c r="O95" s="239"/>
      <c r="P95" s="283"/>
      <c r="Q95" s="283"/>
      <c r="R95" s="283"/>
      <c r="S95" s="239"/>
      <c r="T95" s="239"/>
      <c r="U95" s="239"/>
      <c r="V95" s="239"/>
      <c r="W95" s="239"/>
      <c r="X95" s="1"/>
      <c r="Y95" s="211"/>
    </row>
    <row r="96" spans="1:25" ht="30">
      <c r="A96" s="400">
        <v>44</v>
      </c>
      <c r="B96" s="401" t="s">
        <v>203</v>
      </c>
      <c r="C96" s="402" t="s">
        <v>204</v>
      </c>
      <c r="D96" s="428" t="s">
        <v>1315</v>
      </c>
      <c r="E96" s="37">
        <v>1</v>
      </c>
      <c r="F96" s="38" t="s">
        <v>205</v>
      </c>
      <c r="G96" s="433" t="s">
        <v>1339</v>
      </c>
      <c r="H96" s="53"/>
      <c r="I96" s="1"/>
      <c r="J96" s="399">
        <v>315.37</v>
      </c>
      <c r="K96" s="1"/>
      <c r="L96" s="1"/>
      <c r="M96" s="440" t="s">
        <v>221</v>
      </c>
      <c r="N96" s="1"/>
      <c r="O96" s="240"/>
      <c r="P96" s="282">
        <v>1</v>
      </c>
      <c r="Q96" s="283"/>
      <c r="R96" s="283"/>
      <c r="S96" s="239"/>
      <c r="T96" s="239"/>
      <c r="U96" s="239"/>
      <c r="V96" s="239"/>
      <c r="W96" s="239"/>
      <c r="X96" s="1"/>
      <c r="Y96" s="211" t="s">
        <v>1849</v>
      </c>
    </row>
    <row r="97" spans="1:25" ht="30">
      <c r="A97" s="400"/>
      <c r="B97" s="401"/>
      <c r="C97" s="402"/>
      <c r="D97" s="429"/>
      <c r="E97" s="37">
        <v>2</v>
      </c>
      <c r="F97" s="38" t="s">
        <v>206</v>
      </c>
      <c r="G97" s="434"/>
      <c r="H97" s="54"/>
      <c r="I97" s="1"/>
      <c r="J97" s="399"/>
      <c r="K97" s="1"/>
      <c r="L97" s="1"/>
      <c r="M97" s="440"/>
      <c r="N97" s="1">
        <v>1</v>
      </c>
      <c r="O97" s="239"/>
      <c r="P97" s="283"/>
      <c r="Q97" s="283"/>
      <c r="R97" s="283"/>
      <c r="S97" s="239"/>
      <c r="T97" s="239"/>
      <c r="U97" s="239"/>
      <c r="V97" s="239"/>
      <c r="W97" s="239"/>
      <c r="X97" s="1"/>
      <c r="Y97" s="211" t="s">
        <v>1825</v>
      </c>
    </row>
    <row r="98" spans="1:25" ht="30">
      <c r="A98" s="400"/>
      <c r="B98" s="401"/>
      <c r="C98" s="402"/>
      <c r="D98" s="430"/>
      <c r="E98" s="37">
        <v>3</v>
      </c>
      <c r="F98" s="38" t="s">
        <v>207</v>
      </c>
      <c r="G98" s="435"/>
      <c r="H98" s="55"/>
      <c r="I98" s="1"/>
      <c r="J98" s="399"/>
      <c r="K98" s="1"/>
      <c r="L98" s="1"/>
      <c r="M98" s="440"/>
      <c r="N98" s="1"/>
      <c r="O98" s="240"/>
      <c r="P98" s="282">
        <v>1</v>
      </c>
      <c r="Q98" s="283"/>
      <c r="R98" s="283"/>
      <c r="S98" s="239"/>
      <c r="T98" s="239"/>
      <c r="U98" s="239"/>
      <c r="V98" s="239"/>
      <c r="W98" s="239"/>
      <c r="X98" s="1"/>
      <c r="Y98" s="211" t="s">
        <v>1849</v>
      </c>
    </row>
    <row r="99" spans="1:25" ht="36">
      <c r="A99" s="35">
        <v>45</v>
      </c>
      <c r="B99" s="28" t="s">
        <v>208</v>
      </c>
      <c r="C99" s="36" t="s">
        <v>204</v>
      </c>
      <c r="D99" s="144" t="s">
        <v>1316</v>
      </c>
      <c r="E99" s="37">
        <v>1</v>
      </c>
      <c r="F99" s="38" t="s">
        <v>209</v>
      </c>
      <c r="G99" s="275" t="s">
        <v>1340</v>
      </c>
      <c r="H99" s="39"/>
      <c r="I99" s="1"/>
      <c r="J99" s="65">
        <v>104.49</v>
      </c>
      <c r="K99" s="1"/>
      <c r="L99" s="1"/>
      <c r="M99" s="89" t="s">
        <v>221</v>
      </c>
      <c r="N99" s="1"/>
      <c r="O99" s="240"/>
      <c r="P99" s="282"/>
      <c r="Q99" s="282">
        <v>1</v>
      </c>
      <c r="R99" s="283"/>
      <c r="S99" s="239"/>
      <c r="T99" s="239"/>
      <c r="U99" s="239"/>
      <c r="V99" s="239"/>
      <c r="W99" s="239"/>
      <c r="X99" s="1"/>
      <c r="Y99" s="211"/>
    </row>
    <row r="100" spans="1:25" ht="18.75" customHeight="1">
      <c r="A100" s="400">
        <v>46</v>
      </c>
      <c r="B100" s="401" t="s">
        <v>210</v>
      </c>
      <c r="C100" s="402" t="s">
        <v>204</v>
      </c>
      <c r="D100" s="428" t="s">
        <v>1317</v>
      </c>
      <c r="E100" s="37">
        <v>1</v>
      </c>
      <c r="F100" s="38" t="s">
        <v>211</v>
      </c>
      <c r="G100" s="433" t="s">
        <v>1341</v>
      </c>
      <c r="H100" s="48"/>
      <c r="I100" s="1"/>
      <c r="J100" s="399">
        <v>210.11</v>
      </c>
      <c r="K100" s="1"/>
      <c r="L100" s="1"/>
      <c r="M100" s="440" t="s">
        <v>221</v>
      </c>
      <c r="N100" s="1"/>
      <c r="O100" s="240"/>
      <c r="P100" s="282"/>
      <c r="Q100" s="282">
        <v>1</v>
      </c>
      <c r="R100" s="283"/>
      <c r="S100" s="239"/>
      <c r="T100" s="239"/>
      <c r="U100" s="239"/>
      <c r="V100" s="239"/>
      <c r="W100" s="239"/>
      <c r="X100" s="1"/>
      <c r="Y100" s="211"/>
    </row>
    <row r="101" spans="1:25" ht="18.75" customHeight="1">
      <c r="A101" s="400"/>
      <c r="B101" s="401"/>
      <c r="C101" s="402"/>
      <c r="D101" s="430"/>
      <c r="E101" s="37">
        <v>2</v>
      </c>
      <c r="F101" s="38" t="s">
        <v>212</v>
      </c>
      <c r="G101" s="435"/>
      <c r="H101" s="51"/>
      <c r="I101" s="1"/>
      <c r="J101" s="399"/>
      <c r="K101" s="1"/>
      <c r="L101" s="1"/>
      <c r="M101" s="440"/>
      <c r="N101" s="1"/>
      <c r="O101" s="240"/>
      <c r="P101" s="282"/>
      <c r="Q101" s="282">
        <v>1</v>
      </c>
      <c r="R101" s="283"/>
      <c r="S101" s="239"/>
      <c r="T101" s="239"/>
      <c r="U101" s="239"/>
      <c r="V101" s="239"/>
      <c r="W101" s="239"/>
      <c r="X101" s="1"/>
      <c r="Y101" s="211"/>
    </row>
    <row r="102" spans="1:25" ht="36">
      <c r="A102" s="35">
        <v>47</v>
      </c>
      <c r="B102" s="28" t="s">
        <v>213</v>
      </c>
      <c r="C102" s="36" t="s">
        <v>204</v>
      </c>
      <c r="D102" s="144" t="s">
        <v>1318</v>
      </c>
      <c r="E102" s="37">
        <v>1</v>
      </c>
      <c r="F102" s="38" t="s">
        <v>214</v>
      </c>
      <c r="G102" s="275" t="s">
        <v>1342</v>
      </c>
      <c r="H102" s="39"/>
      <c r="I102" s="1"/>
      <c r="J102" s="65">
        <v>106.08</v>
      </c>
      <c r="K102" s="1"/>
      <c r="L102" s="1"/>
      <c r="M102" s="89" t="s">
        <v>221</v>
      </c>
      <c r="N102" s="1"/>
      <c r="O102" s="240"/>
      <c r="P102" s="282"/>
      <c r="Q102" s="282">
        <v>1</v>
      </c>
      <c r="R102" s="283"/>
      <c r="S102" s="239"/>
      <c r="T102" s="239"/>
      <c r="U102" s="239"/>
      <c r="V102" s="239"/>
      <c r="W102" s="239"/>
      <c r="X102" s="1"/>
      <c r="Y102" s="211"/>
    </row>
    <row r="103" spans="1:25" ht="36">
      <c r="A103" s="35">
        <v>48</v>
      </c>
      <c r="B103" s="28" t="s">
        <v>215</v>
      </c>
      <c r="C103" s="36" t="s">
        <v>204</v>
      </c>
      <c r="D103" s="144" t="s">
        <v>1319</v>
      </c>
      <c r="E103" s="37">
        <v>1</v>
      </c>
      <c r="F103" s="38" t="s">
        <v>216</v>
      </c>
      <c r="G103" s="275" t="s">
        <v>1343</v>
      </c>
      <c r="H103" s="39"/>
      <c r="I103" s="1"/>
      <c r="J103" s="65">
        <v>106.27</v>
      </c>
      <c r="K103" s="1"/>
      <c r="L103" s="1"/>
      <c r="M103" s="89" t="s">
        <v>221</v>
      </c>
      <c r="N103" s="1"/>
      <c r="O103" s="240"/>
      <c r="P103" s="282">
        <v>1</v>
      </c>
      <c r="Q103" s="283"/>
      <c r="R103" s="283"/>
      <c r="S103" s="239"/>
      <c r="T103" s="239"/>
      <c r="U103" s="239"/>
      <c r="V103" s="239"/>
      <c r="W103" s="239"/>
      <c r="X103" s="1"/>
      <c r="Y103" s="211" t="s">
        <v>1856</v>
      </c>
    </row>
    <row r="104" spans="1:25" ht="36">
      <c r="A104" s="35">
        <v>49</v>
      </c>
      <c r="B104" s="28" t="s">
        <v>217</v>
      </c>
      <c r="C104" s="36" t="s">
        <v>204</v>
      </c>
      <c r="D104" s="144" t="s">
        <v>1320</v>
      </c>
      <c r="E104" s="37">
        <v>1</v>
      </c>
      <c r="F104" s="38" t="s">
        <v>218</v>
      </c>
      <c r="G104" s="275" t="s">
        <v>1343</v>
      </c>
      <c r="H104" s="39"/>
      <c r="I104" s="1"/>
      <c r="J104" s="65">
        <v>105.13</v>
      </c>
      <c r="K104" s="1"/>
      <c r="L104" s="1"/>
      <c r="M104" s="89" t="s">
        <v>221</v>
      </c>
      <c r="N104" s="1"/>
      <c r="O104" s="240"/>
      <c r="P104" s="282"/>
      <c r="Q104" s="282"/>
      <c r="R104" s="282">
        <v>1</v>
      </c>
      <c r="S104" s="239"/>
      <c r="T104" s="239"/>
      <c r="U104" s="239"/>
      <c r="V104" s="239"/>
      <c r="W104" s="239"/>
      <c r="X104" s="1"/>
      <c r="Y104" s="211"/>
    </row>
    <row r="105" spans="1:25" ht="30">
      <c r="A105" s="400">
        <v>50</v>
      </c>
      <c r="B105" s="401" t="s">
        <v>219</v>
      </c>
      <c r="C105" s="402" t="s">
        <v>204</v>
      </c>
      <c r="D105" s="428" t="s">
        <v>1321</v>
      </c>
      <c r="E105" s="37">
        <v>1</v>
      </c>
      <c r="F105" s="38" t="s">
        <v>220</v>
      </c>
      <c r="G105" s="433" t="s">
        <v>1344</v>
      </c>
      <c r="H105" s="53"/>
      <c r="I105" s="1"/>
      <c r="J105" s="399">
        <v>216.41</v>
      </c>
      <c r="K105" s="1"/>
      <c r="L105" s="1"/>
      <c r="M105" s="440" t="s">
        <v>221</v>
      </c>
      <c r="N105" s="1"/>
      <c r="O105" s="240"/>
      <c r="P105" s="282">
        <v>1</v>
      </c>
      <c r="Q105" s="283"/>
      <c r="R105" s="283"/>
      <c r="S105" s="239"/>
      <c r="T105" s="239"/>
      <c r="U105" s="239"/>
      <c r="V105" s="239"/>
      <c r="W105" s="239"/>
      <c r="X105" s="1"/>
      <c r="Y105" s="211" t="s">
        <v>1841</v>
      </c>
    </row>
    <row r="106" spans="1:25" ht="30">
      <c r="A106" s="445"/>
      <c r="B106" s="446"/>
      <c r="C106" s="447"/>
      <c r="D106" s="430"/>
      <c r="E106" s="60">
        <v>2</v>
      </c>
      <c r="F106" s="61" t="s">
        <v>222</v>
      </c>
      <c r="G106" s="435"/>
      <c r="H106" s="54"/>
      <c r="I106" s="59"/>
      <c r="J106" s="448"/>
      <c r="K106" s="1"/>
      <c r="L106" s="1"/>
      <c r="M106" s="444"/>
      <c r="N106" s="1"/>
      <c r="O106" s="240"/>
      <c r="P106" s="282">
        <v>1</v>
      </c>
      <c r="Q106" s="283"/>
      <c r="R106" s="283"/>
      <c r="S106" s="239"/>
      <c r="T106" s="239"/>
      <c r="U106" s="239"/>
      <c r="V106" s="239"/>
      <c r="W106" s="239"/>
      <c r="X106" s="1"/>
      <c r="Y106" s="211" t="s">
        <v>1841</v>
      </c>
    </row>
    <row r="107" spans="1:25">
      <c r="A107" s="1"/>
      <c r="B107" s="85" t="s">
        <v>223</v>
      </c>
      <c r="C107" s="86"/>
      <c r="D107" s="145"/>
      <c r="E107" s="64">
        <f>E8+E9+E11+E12+E15+E16+E21+E23+E24+E25+E27+E29+E31+E36+E37+E39+E41+E42+E43+E46+E48+E50+E52+E54+E56+E60+E62+E66+E67+E68+E71+E74+E76+E77+E78+E80+E82+E84+E86+E89+E90+E93+E95+E98+E99+E101+E102+E103+E104+E106</f>
        <v>99</v>
      </c>
      <c r="F107" s="1"/>
      <c r="G107" s="276"/>
      <c r="H107" s="1"/>
      <c r="I107" s="1"/>
      <c r="J107" s="22">
        <f>SUM(J8:J106)</f>
        <v>10463.929999999998</v>
      </c>
      <c r="K107" s="1"/>
      <c r="L107" s="1"/>
      <c r="M107" s="88"/>
      <c r="N107" s="22">
        <f>SUM(N8:N106)</f>
        <v>23</v>
      </c>
      <c r="O107" s="22">
        <f t="shared" ref="O107:X107" si="0">SUM(O8:O106)</f>
        <v>1</v>
      </c>
      <c r="P107" s="125">
        <f t="shared" si="0"/>
        <v>50</v>
      </c>
      <c r="Q107" s="125">
        <f t="shared" si="0"/>
        <v>10</v>
      </c>
      <c r="R107" s="125">
        <f t="shared" si="0"/>
        <v>8</v>
      </c>
      <c r="S107" s="22">
        <f t="shared" si="0"/>
        <v>0</v>
      </c>
      <c r="T107" s="22">
        <f t="shared" si="0"/>
        <v>1</v>
      </c>
      <c r="U107" s="22">
        <f t="shared" si="0"/>
        <v>0</v>
      </c>
      <c r="V107" s="22">
        <f t="shared" si="0"/>
        <v>0</v>
      </c>
      <c r="W107" s="22">
        <f t="shared" si="0"/>
        <v>0</v>
      </c>
      <c r="X107" s="22">
        <f t="shared" si="0"/>
        <v>0</v>
      </c>
      <c r="Y107" s="211"/>
    </row>
    <row r="108" spans="1:25" ht="20.25">
      <c r="D108" s="146"/>
      <c r="G108" s="280"/>
    </row>
    <row r="109" spans="1:25" ht="15.75">
      <c r="D109" s="147"/>
      <c r="G109" s="280"/>
    </row>
    <row r="110" spans="1:25" ht="15.75">
      <c r="D110" s="148"/>
      <c r="G110" s="280"/>
    </row>
    <row r="111" spans="1:25" ht="15.75">
      <c r="D111" s="148"/>
      <c r="G111" s="280"/>
    </row>
    <row r="112" spans="1:25" ht="15.75">
      <c r="D112" s="148"/>
      <c r="G112" s="280"/>
    </row>
    <row r="113" spans="4:25" ht="15.75">
      <c r="D113" s="148"/>
      <c r="G113" s="280"/>
    </row>
    <row r="114" spans="4:25" ht="15.75">
      <c r="D114" s="136" t="s">
        <v>1322</v>
      </c>
      <c r="G114" s="281"/>
    </row>
    <row r="115" spans="4:25" ht="15.75">
      <c r="D115" s="136" t="s">
        <v>1323</v>
      </c>
      <c r="G115"/>
      <c r="J115" s="17"/>
      <c r="M115" s="14"/>
      <c r="N115" s="14"/>
      <c r="O115" s="14"/>
      <c r="P115"/>
      <c r="Q115"/>
      <c r="R115"/>
      <c r="V115" s="212"/>
      <c r="Y115"/>
    </row>
  </sheetData>
  <mergeCells count="258">
    <mergeCell ref="G100:G101"/>
    <mergeCell ref="G105:G106"/>
    <mergeCell ref="G5:G7"/>
    <mergeCell ref="D100:D101"/>
    <mergeCell ref="D105:D106"/>
    <mergeCell ref="G10:G11"/>
    <mergeCell ref="G13:G15"/>
    <mergeCell ref="G17:G21"/>
    <mergeCell ref="G22:G23"/>
    <mergeCell ref="G26:G27"/>
    <mergeCell ref="G28:G29"/>
    <mergeCell ref="G30:G31"/>
    <mergeCell ref="G32:G36"/>
    <mergeCell ref="G38:G39"/>
    <mergeCell ref="G40:G41"/>
    <mergeCell ref="G44:G46"/>
    <mergeCell ref="G47:G48"/>
    <mergeCell ref="G49:G50"/>
    <mergeCell ref="G51:G52"/>
    <mergeCell ref="G53:G54"/>
    <mergeCell ref="G55:G56"/>
    <mergeCell ref="G57:G60"/>
    <mergeCell ref="G61:G62"/>
    <mergeCell ref="D69:D71"/>
    <mergeCell ref="D72:D74"/>
    <mergeCell ref="D75:D76"/>
    <mergeCell ref="D79:D80"/>
    <mergeCell ref="D81:D82"/>
    <mergeCell ref="D83:D84"/>
    <mergeCell ref="D85:D86"/>
    <mergeCell ref="D87:D89"/>
    <mergeCell ref="G63:G66"/>
    <mergeCell ref="D38:D39"/>
    <mergeCell ref="D40:D41"/>
    <mergeCell ref="D44:D46"/>
    <mergeCell ref="D47:D48"/>
    <mergeCell ref="D49:D50"/>
    <mergeCell ref="D51:D52"/>
    <mergeCell ref="D53:D54"/>
    <mergeCell ref="D55:D56"/>
    <mergeCell ref="D57:D60"/>
    <mergeCell ref="H10:H11"/>
    <mergeCell ref="H13:H15"/>
    <mergeCell ref="H17:H21"/>
    <mergeCell ref="D17:D21"/>
    <mergeCell ref="D13:D15"/>
    <mergeCell ref="D10:D11"/>
    <mergeCell ref="D22:D23"/>
    <mergeCell ref="D26:D27"/>
    <mergeCell ref="D28:D29"/>
    <mergeCell ref="M105:M106"/>
    <mergeCell ref="H5:H7"/>
    <mergeCell ref="A105:A106"/>
    <mergeCell ref="B105:B106"/>
    <mergeCell ref="C105:C106"/>
    <mergeCell ref="J105:J106"/>
    <mergeCell ref="M96:M98"/>
    <mergeCell ref="A100:A101"/>
    <mergeCell ref="B100:B101"/>
    <mergeCell ref="C100:C101"/>
    <mergeCell ref="J100:J101"/>
    <mergeCell ref="M100:M101"/>
    <mergeCell ref="M91:M93"/>
    <mergeCell ref="A94:A95"/>
    <mergeCell ref="B94:B95"/>
    <mergeCell ref="C94:C95"/>
    <mergeCell ref="J94:J95"/>
    <mergeCell ref="M94:M95"/>
    <mergeCell ref="M79:M80"/>
    <mergeCell ref="M81:M82"/>
    <mergeCell ref="M83:M84"/>
    <mergeCell ref="M85:M86"/>
    <mergeCell ref="A87:A89"/>
    <mergeCell ref="B87:B89"/>
    <mergeCell ref="M87:M89"/>
    <mergeCell ref="A79:A80"/>
    <mergeCell ref="B79:B80"/>
    <mergeCell ref="C79:C80"/>
    <mergeCell ref="J79:J80"/>
    <mergeCell ref="J85:J86"/>
    <mergeCell ref="A85:A86"/>
    <mergeCell ref="B85:B86"/>
    <mergeCell ref="C85:C86"/>
    <mergeCell ref="J81:J82"/>
    <mergeCell ref="A83:A84"/>
    <mergeCell ref="B83:B84"/>
    <mergeCell ref="C83:C84"/>
    <mergeCell ref="J83:J84"/>
    <mergeCell ref="G79:G80"/>
    <mergeCell ref="G85:G86"/>
    <mergeCell ref="G87:G89"/>
    <mergeCell ref="G83:G84"/>
    <mergeCell ref="M72:M74"/>
    <mergeCell ref="A75:A76"/>
    <mergeCell ref="B75:B76"/>
    <mergeCell ref="C75:C76"/>
    <mergeCell ref="J75:J76"/>
    <mergeCell ref="M75:M76"/>
    <mergeCell ref="M63:M66"/>
    <mergeCell ref="A69:A71"/>
    <mergeCell ref="B69:B71"/>
    <mergeCell ref="C69:C71"/>
    <mergeCell ref="J69:J71"/>
    <mergeCell ref="M69:M71"/>
    <mergeCell ref="A63:A66"/>
    <mergeCell ref="B63:B66"/>
    <mergeCell ref="C63:C66"/>
    <mergeCell ref="J63:J66"/>
    <mergeCell ref="G69:G71"/>
    <mergeCell ref="G72:G74"/>
    <mergeCell ref="G75:G76"/>
    <mergeCell ref="A72:A74"/>
    <mergeCell ref="B72:B74"/>
    <mergeCell ref="C72:C74"/>
    <mergeCell ref="J72:J74"/>
    <mergeCell ref="D63:D66"/>
    <mergeCell ref="M57:M60"/>
    <mergeCell ref="A61:A62"/>
    <mergeCell ref="B61:B62"/>
    <mergeCell ref="C61:C62"/>
    <mergeCell ref="J61:J62"/>
    <mergeCell ref="M61:M62"/>
    <mergeCell ref="M53:M54"/>
    <mergeCell ref="A55:A56"/>
    <mergeCell ref="B55:B56"/>
    <mergeCell ref="C55:C56"/>
    <mergeCell ref="J55:J56"/>
    <mergeCell ref="M55:M56"/>
    <mergeCell ref="A57:A60"/>
    <mergeCell ref="B57:B60"/>
    <mergeCell ref="C57:C60"/>
    <mergeCell ref="J57:J60"/>
    <mergeCell ref="A53:A54"/>
    <mergeCell ref="B53:B54"/>
    <mergeCell ref="C53:C54"/>
    <mergeCell ref="J53:J54"/>
    <mergeCell ref="D61:D62"/>
    <mergeCell ref="M49:M50"/>
    <mergeCell ref="A51:A52"/>
    <mergeCell ref="B51:B52"/>
    <mergeCell ref="C51:C52"/>
    <mergeCell ref="J51:J52"/>
    <mergeCell ref="M51:M52"/>
    <mergeCell ref="M44:M46"/>
    <mergeCell ref="A47:A48"/>
    <mergeCell ref="B47:B48"/>
    <mergeCell ref="C47:C48"/>
    <mergeCell ref="J47:J48"/>
    <mergeCell ref="M47:M48"/>
    <mergeCell ref="A49:A50"/>
    <mergeCell ref="B49:B50"/>
    <mergeCell ref="C49:C50"/>
    <mergeCell ref="J49:J50"/>
    <mergeCell ref="M28:M29"/>
    <mergeCell ref="M30:M31"/>
    <mergeCell ref="M32:M36"/>
    <mergeCell ref="M38:M39"/>
    <mergeCell ref="M40:M41"/>
    <mergeCell ref="M10:M11"/>
    <mergeCell ref="M13:M15"/>
    <mergeCell ref="M17:M21"/>
    <mergeCell ref="M22:M23"/>
    <mergeCell ref="M26:M27"/>
    <mergeCell ref="A10:A11"/>
    <mergeCell ref="B10:B11"/>
    <mergeCell ref="C10:C11"/>
    <mergeCell ref="J10:J11"/>
    <mergeCell ref="A44:A46"/>
    <mergeCell ref="B44:B46"/>
    <mergeCell ref="C44:C46"/>
    <mergeCell ref="H44:H46"/>
    <mergeCell ref="J44:J46"/>
    <mergeCell ref="J40:J41"/>
    <mergeCell ref="A40:A41"/>
    <mergeCell ref="B40:B41"/>
    <mergeCell ref="C40:C41"/>
    <mergeCell ref="J32:J36"/>
    <mergeCell ref="A38:A39"/>
    <mergeCell ref="B38:B39"/>
    <mergeCell ref="C38:C39"/>
    <mergeCell ref="J38:J39"/>
    <mergeCell ref="A32:A36"/>
    <mergeCell ref="B32:B36"/>
    <mergeCell ref="C32:C36"/>
    <mergeCell ref="J28:J29"/>
    <mergeCell ref="A30:A31"/>
    <mergeCell ref="B30:B31"/>
    <mergeCell ref="A96:A98"/>
    <mergeCell ref="B96:B98"/>
    <mergeCell ref="C96:C98"/>
    <mergeCell ref="J96:J98"/>
    <mergeCell ref="A91:A93"/>
    <mergeCell ref="B91:B93"/>
    <mergeCell ref="C91:C93"/>
    <mergeCell ref="J91:J93"/>
    <mergeCell ref="A81:A82"/>
    <mergeCell ref="B81:B82"/>
    <mergeCell ref="C81:C82"/>
    <mergeCell ref="G81:G82"/>
    <mergeCell ref="C87:C89"/>
    <mergeCell ref="J87:J89"/>
    <mergeCell ref="D94:D95"/>
    <mergeCell ref="D96:D98"/>
    <mergeCell ref="G94:G95"/>
    <mergeCell ref="G96:G98"/>
    <mergeCell ref="G91:G93"/>
    <mergeCell ref="D91:D93"/>
    <mergeCell ref="C30:C31"/>
    <mergeCell ref="J30:J31"/>
    <mergeCell ref="A28:A29"/>
    <mergeCell ref="B28:B29"/>
    <mergeCell ref="C28:C29"/>
    <mergeCell ref="D30:D31"/>
    <mergeCell ref="D32:D36"/>
    <mergeCell ref="J22:J23"/>
    <mergeCell ref="A26:A27"/>
    <mergeCell ref="B26:B27"/>
    <mergeCell ref="C26:C27"/>
    <mergeCell ref="J26:J27"/>
    <mergeCell ref="A22:A23"/>
    <mergeCell ref="B22:B23"/>
    <mergeCell ref="C22:C23"/>
    <mergeCell ref="H22:H23"/>
    <mergeCell ref="J13:J15"/>
    <mergeCell ref="A17:A21"/>
    <mergeCell ref="B17:B21"/>
    <mergeCell ref="C17:C21"/>
    <mergeCell ref="J17:J21"/>
    <mergeCell ref="A13:A15"/>
    <mergeCell ref="B13:B15"/>
    <mergeCell ref="C13:C15"/>
    <mergeCell ref="A1:Y1"/>
    <mergeCell ref="Y5:Y7"/>
    <mergeCell ref="N6:N7"/>
    <mergeCell ref="O6:O7"/>
    <mergeCell ref="P6:P7"/>
    <mergeCell ref="Q6:Q7"/>
    <mergeCell ref="A5:A7"/>
    <mergeCell ref="B5:B7"/>
    <mergeCell ref="C5:C7"/>
    <mergeCell ref="D5:D7"/>
    <mergeCell ref="E5:E7"/>
    <mergeCell ref="A4:Y4"/>
    <mergeCell ref="A2:Y2"/>
    <mergeCell ref="T6:U6"/>
    <mergeCell ref="V6:V7"/>
    <mergeCell ref="F5:F7"/>
    <mergeCell ref="A3:W3"/>
    <mergeCell ref="X3:Y3"/>
    <mergeCell ref="W6:W7"/>
    <mergeCell ref="N5:W5"/>
    <mergeCell ref="R6:S6"/>
    <mergeCell ref="I5:I7"/>
    <mergeCell ref="L5:L7"/>
    <mergeCell ref="J5:J7"/>
    <mergeCell ref="X5:X7"/>
    <mergeCell ref="K5:K7"/>
    <mergeCell ref="M5:M7"/>
  </mergeCells>
  <pageMargins left="0.118110236220472" right="0" top="0.118110236220472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  <rowBreaks count="3" manualBreakCount="3">
    <brk id="36" max="24" man="1"/>
    <brk id="68" max="24" man="1"/>
    <brk id="9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115"/>
  <sheetViews>
    <sheetView showGridLines="0" view="pageBreakPreview" zoomScale="73" zoomScaleSheetLayoutView="73" workbookViewId="0">
      <pane xSplit="1" ySplit="7" topLeftCell="B99" activePane="bottomRight" state="frozen"/>
      <selection pane="topRight" activeCell="B1" sqref="B1"/>
      <selection pane="bottomLeft" activeCell="A8" sqref="A8"/>
      <selection pane="bottomRight" activeCell="H109" sqref="H109"/>
    </sheetView>
  </sheetViews>
  <sheetFormatPr defaultRowHeight="15"/>
  <cols>
    <col min="1" max="1" width="5.28515625" style="17" customWidth="1"/>
    <col min="2" max="2" width="11" style="256" customWidth="1"/>
    <col min="3" max="3" width="11.85546875" style="17" customWidth="1"/>
    <col min="4" max="4" width="10.7109375" style="17" customWidth="1"/>
    <col min="5" max="5" width="8.7109375" hidden="1" customWidth="1"/>
    <col min="6" max="6" width="4.140625" style="14" customWidth="1"/>
    <col min="7" max="7" width="26.7109375" style="56" customWidth="1"/>
    <col min="8" max="8" width="21" style="56" customWidth="1"/>
    <col min="9" max="9" width="18.5703125" hidden="1" customWidth="1"/>
    <col min="10" max="10" width="8.140625" hidden="1" customWidth="1"/>
    <col min="11" max="11" width="8" hidden="1" customWidth="1"/>
    <col min="12" max="12" width="10.28515625" style="14" customWidth="1"/>
    <col min="13" max="13" width="10" hidden="1" customWidth="1"/>
    <col min="14" max="14" width="9.28515625" hidden="1" customWidth="1"/>
    <col min="15" max="15" width="12.140625" style="75" customWidth="1"/>
    <col min="16" max="16" width="5" style="14" customWidth="1"/>
    <col min="17" max="24" width="6.7109375" customWidth="1"/>
    <col min="25" max="25" width="12" customWidth="1"/>
    <col min="27" max="27" width="10.42578125" style="19" customWidth="1"/>
  </cols>
  <sheetData>
    <row r="1" spans="1:28" ht="18" customHeight="1">
      <c r="A1" s="515" t="s">
        <v>18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</row>
    <row r="2" spans="1:28" ht="15" customHeight="1">
      <c r="A2" s="416" t="str">
        <f>Patna!A2</f>
        <v>Progress Report for the construction of SSS ( Sanc. Year 2012 - 13 )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8"/>
    </row>
    <row r="3" spans="1:28" ht="18.75" customHeight="1">
      <c r="A3" s="387" t="s">
        <v>53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9"/>
      <c r="Z3" s="473" t="str">
        <f>Summary!V3</f>
        <v>Date:-31.07.2014</v>
      </c>
      <c r="AA3" s="473"/>
      <c r="AB3" s="3"/>
    </row>
    <row r="4" spans="1:28" ht="15" customHeight="1">
      <c r="A4" s="488" t="s">
        <v>1836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</row>
    <row r="5" spans="1:28" ht="18" customHeight="1">
      <c r="A5" s="395" t="s">
        <v>0</v>
      </c>
      <c r="B5" s="395" t="s">
        <v>1</v>
      </c>
      <c r="C5" s="395" t="s">
        <v>2</v>
      </c>
      <c r="D5" s="395" t="s">
        <v>3</v>
      </c>
      <c r="F5" s="395" t="s">
        <v>0</v>
      </c>
      <c r="G5" s="412" t="s">
        <v>4</v>
      </c>
      <c r="H5" s="412" t="s">
        <v>5</v>
      </c>
      <c r="I5" s="485" t="s">
        <v>1449</v>
      </c>
      <c r="J5" s="396" t="s">
        <v>226</v>
      </c>
      <c r="K5" s="395" t="s">
        <v>224</v>
      </c>
      <c r="L5" s="396" t="s">
        <v>225</v>
      </c>
      <c r="M5" s="396" t="s">
        <v>32</v>
      </c>
      <c r="N5" s="395" t="s">
        <v>19</v>
      </c>
      <c r="O5" s="482" t="s">
        <v>33</v>
      </c>
      <c r="P5" s="393" t="s">
        <v>15</v>
      </c>
      <c r="Q5" s="393"/>
      <c r="R5" s="393"/>
      <c r="S5" s="393"/>
      <c r="T5" s="393"/>
      <c r="U5" s="393"/>
      <c r="V5" s="393"/>
      <c r="W5" s="393"/>
      <c r="X5" s="393"/>
      <c r="Y5" s="393"/>
      <c r="Z5" s="396" t="s">
        <v>20</v>
      </c>
      <c r="AA5" s="396" t="s">
        <v>13</v>
      </c>
    </row>
    <row r="6" spans="1:28" ht="21" customHeight="1">
      <c r="A6" s="395"/>
      <c r="B6" s="395"/>
      <c r="C6" s="395"/>
      <c r="D6" s="395"/>
      <c r="F6" s="395"/>
      <c r="G6" s="412"/>
      <c r="H6" s="412"/>
      <c r="I6" s="486"/>
      <c r="J6" s="397"/>
      <c r="K6" s="395"/>
      <c r="L6" s="397"/>
      <c r="M6" s="397"/>
      <c r="N6" s="395"/>
      <c r="O6" s="483"/>
      <c r="P6" s="409" t="s">
        <v>6</v>
      </c>
      <c r="Q6" s="410" t="s">
        <v>14</v>
      </c>
      <c r="R6" s="411" t="s">
        <v>9</v>
      </c>
      <c r="S6" s="395" t="s">
        <v>8</v>
      </c>
      <c r="T6" s="394" t="s">
        <v>16</v>
      </c>
      <c r="U6" s="394"/>
      <c r="V6" s="409" t="s">
        <v>17</v>
      </c>
      <c r="W6" s="409"/>
      <c r="X6" s="392" t="s">
        <v>12</v>
      </c>
      <c r="Y6" s="392" t="s">
        <v>7</v>
      </c>
      <c r="Z6" s="397"/>
      <c r="AA6" s="397"/>
    </row>
    <row r="7" spans="1:28" ht="38.25" customHeight="1">
      <c r="A7" s="395"/>
      <c r="B7" s="395"/>
      <c r="C7" s="395"/>
      <c r="D7" s="395"/>
      <c r="F7" s="395"/>
      <c r="G7" s="412"/>
      <c r="H7" s="412"/>
      <c r="I7" s="487"/>
      <c r="J7" s="398"/>
      <c r="K7" s="395"/>
      <c r="L7" s="398"/>
      <c r="M7" s="398"/>
      <c r="N7" s="395"/>
      <c r="O7" s="484"/>
      <c r="P7" s="409"/>
      <c r="Q7" s="410"/>
      <c r="R7" s="411"/>
      <c r="S7" s="395"/>
      <c r="T7" s="23" t="s">
        <v>10</v>
      </c>
      <c r="U7" s="23" t="s">
        <v>11</v>
      </c>
      <c r="V7" s="23" t="s">
        <v>10</v>
      </c>
      <c r="W7" s="23" t="s">
        <v>11</v>
      </c>
      <c r="X7" s="392"/>
      <c r="Y7" s="392"/>
      <c r="Z7" s="398"/>
      <c r="AA7" s="398"/>
    </row>
    <row r="8" spans="1:28" ht="18.75" customHeight="1">
      <c r="A8" s="445">
        <v>1</v>
      </c>
      <c r="B8" s="396" t="s">
        <v>227</v>
      </c>
      <c r="C8" s="494" t="s">
        <v>228</v>
      </c>
      <c r="D8" s="467" t="s">
        <v>1377</v>
      </c>
      <c r="E8" s="1"/>
      <c r="F8" s="230">
        <v>1</v>
      </c>
      <c r="G8" s="47" t="s">
        <v>229</v>
      </c>
      <c r="H8" s="464" t="s">
        <v>1426</v>
      </c>
      <c r="I8" s="358" t="s">
        <v>1427</v>
      </c>
      <c r="J8" s="72"/>
      <c r="K8" s="1"/>
      <c r="L8" s="448">
        <v>418.32</v>
      </c>
      <c r="M8" s="1"/>
      <c r="N8" s="1"/>
      <c r="O8" s="491" t="s">
        <v>221</v>
      </c>
      <c r="P8" s="216">
        <v>1</v>
      </c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"/>
    </row>
    <row r="9" spans="1:28" ht="18.75" customHeight="1">
      <c r="A9" s="492"/>
      <c r="B9" s="397"/>
      <c r="C9" s="495"/>
      <c r="D9" s="468"/>
      <c r="E9" s="1"/>
      <c r="F9" s="230">
        <v>2</v>
      </c>
      <c r="G9" s="47" t="s">
        <v>230</v>
      </c>
      <c r="H9" s="465"/>
      <c r="I9" s="499"/>
      <c r="J9" s="72"/>
      <c r="K9" s="1"/>
      <c r="L9" s="497"/>
      <c r="M9" s="1"/>
      <c r="N9" s="1"/>
      <c r="O9" s="491"/>
      <c r="P9" s="216">
        <v>1</v>
      </c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"/>
    </row>
    <row r="10" spans="1:28" ht="18.75" customHeight="1">
      <c r="A10" s="492"/>
      <c r="B10" s="397"/>
      <c r="C10" s="495"/>
      <c r="D10" s="468"/>
      <c r="E10" s="1"/>
      <c r="F10" s="230">
        <v>3</v>
      </c>
      <c r="G10" s="47" t="s">
        <v>231</v>
      </c>
      <c r="H10" s="465"/>
      <c r="I10" s="499"/>
      <c r="J10" s="72"/>
      <c r="K10" s="1"/>
      <c r="L10" s="497"/>
      <c r="M10" s="1"/>
      <c r="N10" s="1"/>
      <c r="O10" s="491"/>
      <c r="P10" s="216">
        <v>1</v>
      </c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"/>
    </row>
    <row r="11" spans="1:28" ht="18.75" customHeight="1">
      <c r="A11" s="493"/>
      <c r="B11" s="398"/>
      <c r="C11" s="496"/>
      <c r="D11" s="469"/>
      <c r="E11" s="1"/>
      <c r="F11" s="230">
        <v>4</v>
      </c>
      <c r="G11" s="47" t="s">
        <v>232</v>
      </c>
      <c r="H11" s="466"/>
      <c r="I11" s="359"/>
      <c r="J11" s="72"/>
      <c r="K11" s="1"/>
      <c r="L11" s="498"/>
      <c r="M11" s="1"/>
      <c r="N11" s="1"/>
      <c r="O11" s="491"/>
      <c r="P11" s="216">
        <v>1</v>
      </c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"/>
    </row>
    <row r="12" spans="1:28" ht="19.5">
      <c r="A12" s="225">
        <v>2</v>
      </c>
      <c r="B12" s="223" t="s">
        <v>233</v>
      </c>
      <c r="C12" s="251" t="s">
        <v>228</v>
      </c>
      <c r="D12" s="153" t="s">
        <v>1378</v>
      </c>
      <c r="E12" s="1"/>
      <c r="F12" s="230">
        <v>1</v>
      </c>
      <c r="G12" s="47" t="s">
        <v>234</v>
      </c>
      <c r="H12" s="166" t="s">
        <v>1428</v>
      </c>
      <c r="I12" s="1" t="s">
        <v>1429</v>
      </c>
      <c r="J12" s="72"/>
      <c r="K12" s="1"/>
      <c r="L12" s="65">
        <v>103.96</v>
      </c>
      <c r="M12" s="1"/>
      <c r="N12" s="1"/>
      <c r="O12" s="73" t="s">
        <v>221</v>
      </c>
      <c r="P12" s="216"/>
      <c r="Q12" s="240"/>
      <c r="R12" s="240">
        <v>1</v>
      </c>
      <c r="S12" s="239"/>
      <c r="T12" s="239"/>
      <c r="U12" s="239"/>
      <c r="V12" s="239"/>
      <c r="W12" s="239"/>
      <c r="X12" s="239"/>
      <c r="Y12" s="239"/>
      <c r="Z12" s="239"/>
      <c r="AA12" s="2"/>
    </row>
    <row r="13" spans="1:28" ht="19.5">
      <c r="A13" s="226">
        <v>3</v>
      </c>
      <c r="B13" s="224" t="s">
        <v>235</v>
      </c>
      <c r="C13" s="229" t="s">
        <v>228</v>
      </c>
      <c r="D13" s="153" t="s">
        <v>1379</v>
      </c>
      <c r="E13" s="1"/>
      <c r="F13" s="230">
        <v>1</v>
      </c>
      <c r="G13" s="47" t="s">
        <v>236</v>
      </c>
      <c r="H13" s="166" t="s">
        <v>1430</v>
      </c>
      <c r="I13" s="1" t="s">
        <v>1431</v>
      </c>
      <c r="J13" s="72"/>
      <c r="K13" s="1"/>
      <c r="L13" s="66">
        <v>102.68</v>
      </c>
      <c r="M13" s="1"/>
      <c r="N13" s="1"/>
      <c r="O13" s="74" t="s">
        <v>221</v>
      </c>
      <c r="P13" s="216"/>
      <c r="Q13" s="240"/>
      <c r="R13" s="240"/>
      <c r="S13" s="240">
        <v>1</v>
      </c>
      <c r="T13" s="239"/>
      <c r="U13" s="239"/>
      <c r="V13" s="239"/>
      <c r="W13" s="239"/>
      <c r="X13" s="239"/>
      <c r="Y13" s="239"/>
      <c r="Z13" s="239"/>
      <c r="AA13" s="2"/>
    </row>
    <row r="14" spans="1:28" ht="18.75" customHeight="1">
      <c r="A14" s="400">
        <v>4</v>
      </c>
      <c r="B14" s="395" t="s">
        <v>237</v>
      </c>
      <c r="C14" s="490" t="s">
        <v>228</v>
      </c>
      <c r="D14" s="467" t="s">
        <v>1380</v>
      </c>
      <c r="E14" s="1"/>
      <c r="F14" s="43">
        <v>1</v>
      </c>
      <c r="G14" s="47" t="s">
        <v>238</v>
      </c>
      <c r="H14" s="500" t="s">
        <v>1799</v>
      </c>
      <c r="I14" s="1"/>
      <c r="J14" s="72"/>
      <c r="K14" s="1"/>
      <c r="L14" s="399">
        <v>206.22</v>
      </c>
      <c r="M14" s="1"/>
      <c r="N14" s="1"/>
      <c r="O14" s="491" t="s">
        <v>221</v>
      </c>
      <c r="P14" s="216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"/>
    </row>
    <row r="15" spans="1:28" ht="18.75" customHeight="1">
      <c r="A15" s="400"/>
      <c r="B15" s="395"/>
      <c r="C15" s="490"/>
      <c r="D15" s="469"/>
      <c r="E15" s="1"/>
      <c r="F15" s="43">
        <v>2</v>
      </c>
      <c r="G15" s="47" t="s">
        <v>239</v>
      </c>
      <c r="H15" s="500"/>
      <c r="I15" s="1"/>
      <c r="J15" s="72"/>
      <c r="K15" s="1"/>
      <c r="L15" s="399"/>
      <c r="M15" s="1"/>
      <c r="N15" s="1"/>
      <c r="O15" s="491"/>
      <c r="P15" s="216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"/>
    </row>
    <row r="16" spans="1:28" ht="18.75" customHeight="1">
      <c r="A16" s="400">
        <v>5</v>
      </c>
      <c r="B16" s="395" t="s">
        <v>240</v>
      </c>
      <c r="C16" s="490" t="s">
        <v>228</v>
      </c>
      <c r="D16" s="467" t="s">
        <v>1381</v>
      </c>
      <c r="E16" s="1"/>
      <c r="F16" s="235">
        <v>1</v>
      </c>
      <c r="G16" s="47" t="s">
        <v>241</v>
      </c>
      <c r="H16" s="500" t="s">
        <v>1799</v>
      </c>
      <c r="I16" s="1"/>
      <c r="J16" s="72"/>
      <c r="K16" s="1"/>
      <c r="L16" s="399">
        <v>208.04</v>
      </c>
      <c r="M16" s="1"/>
      <c r="N16" s="1"/>
      <c r="O16" s="491" t="s">
        <v>221</v>
      </c>
      <c r="P16" s="216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"/>
    </row>
    <row r="17" spans="1:27" ht="18.75" customHeight="1">
      <c r="A17" s="400"/>
      <c r="B17" s="395"/>
      <c r="C17" s="490"/>
      <c r="D17" s="469"/>
      <c r="E17" s="1"/>
      <c r="F17" s="235">
        <v>2</v>
      </c>
      <c r="G17" s="47" t="s">
        <v>242</v>
      </c>
      <c r="H17" s="500"/>
      <c r="I17" s="1"/>
      <c r="J17" s="72"/>
      <c r="K17" s="1"/>
      <c r="L17" s="399"/>
      <c r="M17" s="1"/>
      <c r="N17" s="1"/>
      <c r="O17" s="491"/>
      <c r="P17" s="216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"/>
    </row>
    <row r="18" spans="1:27" ht="30" customHeight="1">
      <c r="A18" s="400">
        <v>6</v>
      </c>
      <c r="B18" s="395" t="s">
        <v>243</v>
      </c>
      <c r="C18" s="490" t="s">
        <v>228</v>
      </c>
      <c r="D18" s="467" t="s">
        <v>1382</v>
      </c>
      <c r="E18" s="1"/>
      <c r="F18" s="230">
        <v>1</v>
      </c>
      <c r="G18" s="47" t="s">
        <v>244</v>
      </c>
      <c r="H18" s="464" t="s">
        <v>1432</v>
      </c>
      <c r="I18" s="1" t="s">
        <v>1431</v>
      </c>
      <c r="J18" s="72"/>
      <c r="K18" s="1"/>
      <c r="L18" s="399">
        <v>408.89</v>
      </c>
      <c r="M18" s="1"/>
      <c r="N18" s="1"/>
      <c r="O18" s="491" t="s">
        <v>221</v>
      </c>
      <c r="P18" s="216"/>
      <c r="Q18" s="240"/>
      <c r="R18" s="240">
        <v>1</v>
      </c>
      <c r="S18" s="239"/>
      <c r="T18" s="239"/>
      <c r="U18" s="239"/>
      <c r="V18" s="239"/>
      <c r="W18" s="239"/>
      <c r="X18" s="239"/>
      <c r="Y18" s="239"/>
      <c r="Z18" s="239"/>
      <c r="AA18" s="2"/>
    </row>
    <row r="19" spans="1:27" ht="18.75" customHeight="1">
      <c r="A19" s="400"/>
      <c r="B19" s="395"/>
      <c r="C19" s="490"/>
      <c r="D19" s="468"/>
      <c r="E19" s="1"/>
      <c r="F19" s="230">
        <v>2</v>
      </c>
      <c r="G19" s="47" t="s">
        <v>245</v>
      </c>
      <c r="H19" s="465"/>
      <c r="I19" s="1"/>
      <c r="J19" s="72"/>
      <c r="K19" s="1"/>
      <c r="L19" s="399"/>
      <c r="M19" s="1"/>
      <c r="N19" s="1"/>
      <c r="O19" s="491"/>
      <c r="P19" s="216"/>
      <c r="Q19" s="240"/>
      <c r="R19" s="240">
        <v>1</v>
      </c>
      <c r="S19" s="239"/>
      <c r="T19" s="239"/>
      <c r="U19" s="239"/>
      <c r="V19" s="239"/>
      <c r="W19" s="239"/>
      <c r="X19" s="239"/>
      <c r="Y19" s="239"/>
      <c r="Z19" s="239"/>
      <c r="AA19" s="2"/>
    </row>
    <row r="20" spans="1:27" ht="18.75" customHeight="1">
      <c r="A20" s="400"/>
      <c r="B20" s="395"/>
      <c r="C20" s="490"/>
      <c r="D20" s="468"/>
      <c r="E20" s="1"/>
      <c r="F20" s="230">
        <v>3</v>
      </c>
      <c r="G20" s="47" t="s">
        <v>246</v>
      </c>
      <c r="H20" s="465"/>
      <c r="I20" s="1"/>
      <c r="J20" s="72"/>
      <c r="K20" s="1"/>
      <c r="L20" s="399"/>
      <c r="M20" s="1"/>
      <c r="N20" s="1"/>
      <c r="O20" s="491"/>
      <c r="P20" s="216"/>
      <c r="Q20" s="240"/>
      <c r="R20" s="240"/>
      <c r="S20" s="240">
        <v>1</v>
      </c>
      <c r="T20" s="239"/>
      <c r="U20" s="239"/>
      <c r="V20" s="239"/>
      <c r="W20" s="239"/>
      <c r="X20" s="239"/>
      <c r="Y20" s="239"/>
      <c r="Z20" s="239"/>
      <c r="AA20" s="2"/>
    </row>
    <row r="21" spans="1:27" ht="18.75" customHeight="1">
      <c r="A21" s="400"/>
      <c r="B21" s="395"/>
      <c r="C21" s="490"/>
      <c r="D21" s="469"/>
      <c r="E21" s="1"/>
      <c r="F21" s="230">
        <v>4</v>
      </c>
      <c r="G21" s="47" t="s">
        <v>247</v>
      </c>
      <c r="H21" s="466"/>
      <c r="I21" s="1"/>
      <c r="J21" s="72"/>
      <c r="K21" s="1"/>
      <c r="L21" s="399"/>
      <c r="M21" s="1"/>
      <c r="N21" s="1"/>
      <c r="O21" s="491"/>
      <c r="P21" s="216"/>
      <c r="Q21" s="240"/>
      <c r="R21" s="240">
        <v>1</v>
      </c>
      <c r="S21" s="239"/>
      <c r="T21" s="239"/>
      <c r="U21" s="239"/>
      <c r="V21" s="239"/>
      <c r="W21" s="239"/>
      <c r="X21" s="239"/>
      <c r="Y21" s="239"/>
      <c r="Z21" s="239"/>
      <c r="AA21" s="2"/>
    </row>
    <row r="22" spans="1:27" ht="30">
      <c r="A22" s="225">
        <v>7</v>
      </c>
      <c r="B22" s="223" t="s">
        <v>248</v>
      </c>
      <c r="C22" s="251" t="s">
        <v>228</v>
      </c>
      <c r="D22" s="153" t="s">
        <v>1383</v>
      </c>
      <c r="E22" s="1"/>
      <c r="F22" s="230">
        <v>1</v>
      </c>
      <c r="G22" s="47" t="s">
        <v>249</v>
      </c>
      <c r="H22" s="166" t="s">
        <v>1433</v>
      </c>
      <c r="I22" s="1" t="s">
        <v>1431</v>
      </c>
      <c r="J22" s="72"/>
      <c r="K22" s="1"/>
      <c r="L22" s="65">
        <v>103.37</v>
      </c>
      <c r="M22" s="1"/>
      <c r="N22" s="1"/>
      <c r="O22" s="73" t="s">
        <v>221</v>
      </c>
      <c r="P22" s="216"/>
      <c r="Q22" s="240"/>
      <c r="R22" s="240">
        <v>1</v>
      </c>
      <c r="S22" s="239"/>
      <c r="T22" s="239"/>
      <c r="U22" s="239"/>
      <c r="V22" s="239"/>
      <c r="W22" s="239"/>
      <c r="X22" s="239"/>
      <c r="Y22" s="239"/>
      <c r="Z22" s="239"/>
      <c r="AA22" s="2"/>
    </row>
    <row r="23" spans="1:27" ht="18.75" customHeight="1">
      <c r="A23" s="400">
        <v>8</v>
      </c>
      <c r="B23" s="395" t="s">
        <v>250</v>
      </c>
      <c r="C23" s="490" t="s">
        <v>228</v>
      </c>
      <c r="D23" s="467" t="s">
        <v>1384</v>
      </c>
      <c r="E23" s="1"/>
      <c r="F23" s="230">
        <v>1</v>
      </c>
      <c r="G23" s="47" t="s">
        <v>251</v>
      </c>
      <c r="H23" s="501" t="s">
        <v>1420</v>
      </c>
      <c r="I23" s="1"/>
      <c r="J23" s="72"/>
      <c r="K23" s="1"/>
      <c r="L23" s="399">
        <v>206.84</v>
      </c>
      <c r="M23" s="1"/>
      <c r="N23" s="1"/>
      <c r="O23" s="491" t="s">
        <v>221</v>
      </c>
      <c r="P23" s="216"/>
      <c r="Q23" s="240"/>
      <c r="R23" s="240">
        <v>1</v>
      </c>
      <c r="S23" s="239"/>
      <c r="T23" s="239"/>
      <c r="U23" s="239"/>
      <c r="V23" s="239"/>
      <c r="W23" s="239"/>
      <c r="X23" s="239"/>
      <c r="Y23" s="239"/>
      <c r="Z23" s="239"/>
      <c r="AA23" s="2"/>
    </row>
    <row r="24" spans="1:27" ht="18.75" customHeight="1">
      <c r="A24" s="400"/>
      <c r="B24" s="395"/>
      <c r="C24" s="490"/>
      <c r="D24" s="469"/>
      <c r="E24" s="1"/>
      <c r="F24" s="230">
        <v>2</v>
      </c>
      <c r="G24" s="47" t="s">
        <v>252</v>
      </c>
      <c r="H24" s="502"/>
      <c r="I24" s="1"/>
      <c r="J24" s="72"/>
      <c r="K24" s="1"/>
      <c r="L24" s="399"/>
      <c r="M24" s="1"/>
      <c r="N24" s="1"/>
      <c r="O24" s="491"/>
      <c r="P24" s="216"/>
      <c r="Q24" s="240"/>
      <c r="R24" s="240">
        <v>1</v>
      </c>
      <c r="S24" s="239"/>
      <c r="T24" s="239"/>
      <c r="U24" s="239"/>
      <c r="V24" s="239"/>
      <c r="W24" s="239"/>
      <c r="X24" s="239"/>
      <c r="Y24" s="239"/>
      <c r="Z24" s="239"/>
      <c r="AA24" s="2"/>
    </row>
    <row r="25" spans="1:27" ht="18.75" customHeight="1">
      <c r="A25" s="400">
        <v>9</v>
      </c>
      <c r="B25" s="395" t="s">
        <v>253</v>
      </c>
      <c r="C25" s="490" t="s">
        <v>228</v>
      </c>
      <c r="D25" s="467" t="s">
        <v>1385</v>
      </c>
      <c r="E25" s="1"/>
      <c r="F25" s="230">
        <v>1</v>
      </c>
      <c r="G25" s="47" t="s">
        <v>254</v>
      </c>
      <c r="H25" s="464" t="s">
        <v>1434</v>
      </c>
      <c r="I25" s="1" t="s">
        <v>1359</v>
      </c>
      <c r="J25" s="72"/>
      <c r="K25" s="1"/>
      <c r="L25" s="399">
        <v>205.11</v>
      </c>
      <c r="M25" s="1"/>
      <c r="N25" s="1"/>
      <c r="O25" s="491" t="s">
        <v>221</v>
      </c>
      <c r="P25" s="216"/>
      <c r="Q25" s="240">
        <v>1</v>
      </c>
      <c r="R25" s="239"/>
      <c r="S25" s="239"/>
      <c r="T25" s="239"/>
      <c r="U25" s="239"/>
      <c r="V25" s="239"/>
      <c r="W25" s="239"/>
      <c r="X25" s="239"/>
      <c r="Y25" s="239"/>
      <c r="Z25" s="239"/>
      <c r="AA25" s="2"/>
    </row>
    <row r="26" spans="1:27" ht="18.75" customHeight="1">
      <c r="A26" s="400"/>
      <c r="B26" s="395"/>
      <c r="C26" s="490"/>
      <c r="D26" s="469"/>
      <c r="E26" s="1"/>
      <c r="F26" s="230">
        <v>2</v>
      </c>
      <c r="G26" s="47" t="s">
        <v>255</v>
      </c>
      <c r="H26" s="466"/>
      <c r="I26" s="1"/>
      <c r="J26" s="72"/>
      <c r="K26" s="1"/>
      <c r="L26" s="399"/>
      <c r="M26" s="1"/>
      <c r="N26" s="1"/>
      <c r="O26" s="491"/>
      <c r="P26" s="216"/>
      <c r="Q26" s="240">
        <v>1</v>
      </c>
      <c r="R26" s="239"/>
      <c r="S26" s="239"/>
      <c r="T26" s="239"/>
      <c r="U26" s="239"/>
      <c r="V26" s="239"/>
      <c r="W26" s="239"/>
      <c r="X26" s="239"/>
      <c r="Y26" s="239"/>
      <c r="Z26" s="239"/>
      <c r="AA26" s="2"/>
    </row>
    <row r="27" spans="1:27" ht="19.5">
      <c r="A27" s="225">
        <v>10</v>
      </c>
      <c r="B27" s="223" t="s">
        <v>256</v>
      </c>
      <c r="C27" s="251" t="s">
        <v>228</v>
      </c>
      <c r="D27" s="237" t="s">
        <v>1386</v>
      </c>
      <c r="E27" s="1"/>
      <c r="F27" s="230">
        <v>1</v>
      </c>
      <c r="G27" s="47" t="s">
        <v>257</v>
      </c>
      <c r="H27" s="63" t="s">
        <v>1799</v>
      </c>
      <c r="I27" s="1"/>
      <c r="J27" s="72"/>
      <c r="K27" s="1"/>
      <c r="L27" s="65">
        <v>102.85</v>
      </c>
      <c r="M27" s="1"/>
      <c r="N27" s="1"/>
      <c r="O27" s="73" t="s">
        <v>221</v>
      </c>
      <c r="P27" s="216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"/>
    </row>
    <row r="28" spans="1:27" ht="18.75" customHeight="1">
      <c r="A28" s="400">
        <v>11</v>
      </c>
      <c r="B28" s="395" t="s">
        <v>258</v>
      </c>
      <c r="C28" s="490" t="s">
        <v>228</v>
      </c>
      <c r="D28" s="503" t="s">
        <v>1387</v>
      </c>
      <c r="E28" s="1"/>
      <c r="F28" s="230">
        <v>1</v>
      </c>
      <c r="G28" s="47" t="s">
        <v>259</v>
      </c>
      <c r="H28" s="464" t="s">
        <v>1450</v>
      </c>
      <c r="I28" s="358" t="s">
        <v>1431</v>
      </c>
      <c r="J28" s="72"/>
      <c r="K28" s="1"/>
      <c r="L28" s="399">
        <v>307.27999999999997</v>
      </c>
      <c r="M28" s="1"/>
      <c r="N28" s="1"/>
      <c r="O28" s="491" t="s">
        <v>221</v>
      </c>
      <c r="P28" s="216"/>
      <c r="Q28" s="240"/>
      <c r="R28" s="240">
        <v>1</v>
      </c>
      <c r="S28" s="239"/>
      <c r="T28" s="239"/>
      <c r="U28" s="239"/>
      <c r="V28" s="239"/>
      <c r="W28" s="239"/>
      <c r="X28" s="239"/>
      <c r="Y28" s="239"/>
      <c r="Z28" s="239"/>
      <c r="AA28" s="2"/>
    </row>
    <row r="29" spans="1:27" ht="18.75" customHeight="1">
      <c r="A29" s="400"/>
      <c r="B29" s="395"/>
      <c r="C29" s="490"/>
      <c r="D29" s="504"/>
      <c r="E29" s="1"/>
      <c r="F29" s="230">
        <v>2</v>
      </c>
      <c r="G29" s="47" t="s">
        <v>260</v>
      </c>
      <c r="H29" s="465"/>
      <c r="I29" s="499"/>
      <c r="J29" s="72"/>
      <c r="K29" s="1"/>
      <c r="L29" s="399"/>
      <c r="M29" s="1"/>
      <c r="N29" s="1"/>
      <c r="O29" s="491"/>
      <c r="P29" s="216">
        <v>1</v>
      </c>
      <c r="Q29" s="257"/>
      <c r="R29" s="257"/>
      <c r="S29" s="239"/>
      <c r="T29" s="239"/>
      <c r="U29" s="239"/>
      <c r="V29" s="239"/>
      <c r="W29" s="239"/>
      <c r="X29" s="239"/>
      <c r="Y29" s="239"/>
      <c r="Z29" s="239"/>
      <c r="AA29" s="2"/>
    </row>
    <row r="30" spans="1:27" ht="18.75" customHeight="1">
      <c r="A30" s="400"/>
      <c r="B30" s="395"/>
      <c r="C30" s="490"/>
      <c r="D30" s="505"/>
      <c r="E30" s="1"/>
      <c r="F30" s="230">
        <v>3</v>
      </c>
      <c r="G30" s="47" t="s">
        <v>261</v>
      </c>
      <c r="H30" s="466"/>
      <c r="I30" s="359"/>
      <c r="J30" s="72"/>
      <c r="K30" s="1"/>
      <c r="L30" s="399"/>
      <c r="M30" s="1"/>
      <c r="N30" s="1"/>
      <c r="O30" s="491"/>
      <c r="P30" s="216"/>
      <c r="Q30" s="240"/>
      <c r="R30" s="240">
        <v>1</v>
      </c>
      <c r="S30" s="239"/>
      <c r="T30" s="239"/>
      <c r="U30" s="239"/>
      <c r="V30" s="239"/>
      <c r="W30" s="239"/>
      <c r="X30" s="239"/>
      <c r="Y30" s="239"/>
      <c r="Z30" s="239"/>
      <c r="AA30" s="2"/>
    </row>
    <row r="31" spans="1:27" ht="18.75" customHeight="1">
      <c r="A31" s="400">
        <v>12</v>
      </c>
      <c r="B31" s="395" t="s">
        <v>262</v>
      </c>
      <c r="C31" s="490" t="s">
        <v>228</v>
      </c>
      <c r="D31" s="467" t="s">
        <v>1388</v>
      </c>
      <c r="E31" s="1"/>
      <c r="F31" s="230">
        <v>1</v>
      </c>
      <c r="G31" s="47" t="s">
        <v>263</v>
      </c>
      <c r="H31" s="470" t="s">
        <v>1799</v>
      </c>
      <c r="I31" s="1"/>
      <c r="J31" s="72"/>
      <c r="K31" s="1"/>
      <c r="L31" s="399">
        <v>209.37</v>
      </c>
      <c r="M31" s="1"/>
      <c r="N31" s="1"/>
      <c r="O31" s="491" t="s">
        <v>221</v>
      </c>
      <c r="P31" s="216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"/>
    </row>
    <row r="32" spans="1:27" ht="18.75" customHeight="1">
      <c r="A32" s="400"/>
      <c r="B32" s="395"/>
      <c r="C32" s="490"/>
      <c r="D32" s="469"/>
      <c r="E32" s="1"/>
      <c r="F32" s="230">
        <v>2</v>
      </c>
      <c r="G32" s="47" t="s">
        <v>264</v>
      </c>
      <c r="H32" s="471"/>
      <c r="I32" s="1"/>
      <c r="J32" s="72"/>
      <c r="K32" s="1"/>
      <c r="L32" s="399"/>
      <c r="M32" s="1"/>
      <c r="N32" s="1"/>
      <c r="O32" s="491"/>
      <c r="P32" s="216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"/>
    </row>
    <row r="33" spans="1:27" ht="19.5">
      <c r="A33" s="225">
        <v>13</v>
      </c>
      <c r="B33" s="223" t="s">
        <v>265</v>
      </c>
      <c r="C33" s="251" t="s">
        <v>228</v>
      </c>
      <c r="D33" s="153" t="s">
        <v>1389</v>
      </c>
      <c r="E33" s="1"/>
      <c r="F33" s="230">
        <v>1</v>
      </c>
      <c r="G33" s="47" t="s">
        <v>266</v>
      </c>
      <c r="H33" s="63" t="s">
        <v>1799</v>
      </c>
      <c r="I33" s="1"/>
      <c r="J33" s="72"/>
      <c r="K33" s="1"/>
      <c r="L33" s="65">
        <v>103.36</v>
      </c>
      <c r="M33" s="1"/>
      <c r="N33" s="1"/>
      <c r="O33" s="73" t="s">
        <v>221</v>
      </c>
      <c r="P33" s="216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"/>
    </row>
    <row r="34" spans="1:27" ht="30" customHeight="1">
      <c r="A34" s="400">
        <v>14</v>
      </c>
      <c r="B34" s="395" t="s">
        <v>267</v>
      </c>
      <c r="C34" s="490" t="s">
        <v>228</v>
      </c>
      <c r="D34" s="467" t="s">
        <v>1390</v>
      </c>
      <c r="E34" s="1"/>
      <c r="F34" s="230">
        <v>1</v>
      </c>
      <c r="G34" s="47" t="s">
        <v>268</v>
      </c>
      <c r="H34" s="464" t="s">
        <v>1434</v>
      </c>
      <c r="I34" s="358" t="s">
        <v>1359</v>
      </c>
      <c r="J34" s="72"/>
      <c r="K34" s="1"/>
      <c r="L34" s="399">
        <v>307.3</v>
      </c>
      <c r="M34" s="1"/>
      <c r="N34" s="1"/>
      <c r="O34" s="491" t="s">
        <v>221</v>
      </c>
      <c r="P34" s="216"/>
      <c r="Q34" s="240"/>
      <c r="R34" s="240">
        <v>1</v>
      </c>
      <c r="S34" s="239"/>
      <c r="T34" s="239"/>
      <c r="U34" s="239"/>
      <c r="V34" s="239"/>
      <c r="W34" s="239"/>
      <c r="X34" s="239"/>
      <c r="Y34" s="239"/>
      <c r="Z34" s="239"/>
      <c r="AA34" s="2"/>
    </row>
    <row r="35" spans="1:27" ht="18.75" customHeight="1">
      <c r="A35" s="400"/>
      <c r="B35" s="395"/>
      <c r="C35" s="490"/>
      <c r="D35" s="468"/>
      <c r="E35" s="1"/>
      <c r="F35" s="230">
        <v>2</v>
      </c>
      <c r="G35" s="47" t="s">
        <v>269</v>
      </c>
      <c r="H35" s="465"/>
      <c r="I35" s="499"/>
      <c r="J35" s="72"/>
      <c r="K35" s="1"/>
      <c r="L35" s="399"/>
      <c r="M35" s="1"/>
      <c r="N35" s="1"/>
      <c r="O35" s="491"/>
      <c r="P35" s="216"/>
      <c r="Q35" s="240"/>
      <c r="R35" s="240">
        <v>1</v>
      </c>
      <c r="S35" s="239"/>
      <c r="T35" s="239"/>
      <c r="U35" s="239"/>
      <c r="V35" s="239"/>
      <c r="W35" s="239"/>
      <c r="X35" s="239"/>
      <c r="Y35" s="239"/>
      <c r="Z35" s="239"/>
      <c r="AA35" s="2"/>
    </row>
    <row r="36" spans="1:27" ht="18.75" customHeight="1">
      <c r="A36" s="400"/>
      <c r="B36" s="395"/>
      <c r="C36" s="490"/>
      <c r="D36" s="469"/>
      <c r="E36" s="1"/>
      <c r="F36" s="230">
        <v>3</v>
      </c>
      <c r="G36" s="47" t="s">
        <v>270</v>
      </c>
      <c r="H36" s="466"/>
      <c r="I36" s="359"/>
      <c r="J36" s="72"/>
      <c r="K36" s="1"/>
      <c r="L36" s="399"/>
      <c r="M36" s="1"/>
      <c r="N36" s="1"/>
      <c r="O36" s="491"/>
      <c r="P36" s="216"/>
      <c r="Q36" s="240"/>
      <c r="R36" s="240">
        <v>1</v>
      </c>
      <c r="S36" s="239"/>
      <c r="T36" s="239"/>
      <c r="U36" s="239"/>
      <c r="V36" s="239"/>
      <c r="W36" s="239"/>
      <c r="X36" s="239"/>
      <c r="Y36" s="239"/>
      <c r="Z36" s="239"/>
      <c r="AA36" s="2"/>
    </row>
    <row r="37" spans="1:27" ht="18.75" customHeight="1">
      <c r="A37" s="400">
        <v>15</v>
      </c>
      <c r="B37" s="395" t="s">
        <v>271</v>
      </c>
      <c r="C37" s="490" t="s">
        <v>228</v>
      </c>
      <c r="D37" s="467" t="s">
        <v>1391</v>
      </c>
      <c r="E37" s="1"/>
      <c r="F37" s="230">
        <v>1</v>
      </c>
      <c r="G37" s="47" t="s">
        <v>272</v>
      </c>
      <c r="H37" s="501" t="s">
        <v>1435</v>
      </c>
      <c r="I37" s="358" t="s">
        <v>1431</v>
      </c>
      <c r="J37" s="72"/>
      <c r="K37" s="1"/>
      <c r="L37" s="399">
        <v>204.74</v>
      </c>
      <c r="M37" s="1"/>
      <c r="N37" s="1"/>
      <c r="O37" s="491" t="s">
        <v>221</v>
      </c>
      <c r="P37" s="216"/>
      <c r="Q37" s="240"/>
      <c r="R37" s="240">
        <v>1</v>
      </c>
      <c r="S37" s="239"/>
      <c r="T37" s="239"/>
      <c r="U37" s="239"/>
      <c r="V37" s="239"/>
      <c r="W37" s="239"/>
      <c r="X37" s="239"/>
      <c r="Y37" s="239"/>
      <c r="Z37" s="239"/>
      <c r="AA37" s="2"/>
    </row>
    <row r="38" spans="1:27" ht="18.75" customHeight="1">
      <c r="A38" s="400"/>
      <c r="B38" s="395"/>
      <c r="C38" s="490"/>
      <c r="D38" s="469"/>
      <c r="E38" s="1"/>
      <c r="F38" s="230">
        <v>2</v>
      </c>
      <c r="G38" s="47" t="s">
        <v>273</v>
      </c>
      <c r="H38" s="502"/>
      <c r="I38" s="359"/>
      <c r="J38" s="72"/>
      <c r="K38" s="1"/>
      <c r="L38" s="399"/>
      <c r="M38" s="1"/>
      <c r="N38" s="1"/>
      <c r="O38" s="491"/>
      <c r="P38" s="216"/>
      <c r="Q38" s="240"/>
      <c r="R38" s="240">
        <v>1</v>
      </c>
      <c r="S38" s="239"/>
      <c r="T38" s="239"/>
      <c r="U38" s="239"/>
      <c r="V38" s="239"/>
      <c r="W38" s="239"/>
      <c r="X38" s="239"/>
      <c r="Y38" s="239"/>
      <c r="Z38" s="239"/>
      <c r="AA38" s="2"/>
    </row>
    <row r="39" spans="1:27" ht="19.5">
      <c r="A39" s="225">
        <v>16</v>
      </c>
      <c r="B39" s="223" t="s">
        <v>274</v>
      </c>
      <c r="C39" s="251" t="s">
        <v>228</v>
      </c>
      <c r="D39" s="153" t="s">
        <v>1392</v>
      </c>
      <c r="E39" s="1"/>
      <c r="F39" s="230">
        <v>1</v>
      </c>
      <c r="G39" s="47" t="s">
        <v>275</v>
      </c>
      <c r="H39" s="63" t="s">
        <v>1799</v>
      </c>
      <c r="I39" s="1"/>
      <c r="J39" s="72"/>
      <c r="K39" s="1"/>
      <c r="L39" s="65">
        <v>102.78</v>
      </c>
      <c r="M39" s="1"/>
      <c r="N39" s="1"/>
      <c r="O39" s="73" t="s">
        <v>221</v>
      </c>
      <c r="P39" s="216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"/>
    </row>
    <row r="40" spans="1:27" ht="30" customHeight="1">
      <c r="A40" s="400">
        <v>17</v>
      </c>
      <c r="B40" s="395" t="s">
        <v>276</v>
      </c>
      <c r="C40" s="490" t="s">
        <v>228</v>
      </c>
      <c r="D40" s="467" t="s">
        <v>1393</v>
      </c>
      <c r="E40" s="1"/>
      <c r="F40" s="230">
        <v>1</v>
      </c>
      <c r="G40" s="47" t="s">
        <v>277</v>
      </c>
      <c r="H40" s="464" t="s">
        <v>1436</v>
      </c>
      <c r="I40" s="506" t="s">
        <v>1431</v>
      </c>
      <c r="J40" s="72"/>
      <c r="K40" s="1"/>
      <c r="L40" s="399">
        <v>206.78</v>
      </c>
      <c r="M40" s="1"/>
      <c r="N40" s="1"/>
      <c r="O40" s="491" t="s">
        <v>221</v>
      </c>
      <c r="P40" s="216"/>
      <c r="Q40" s="240"/>
      <c r="R40" s="240"/>
      <c r="S40" s="240">
        <v>1</v>
      </c>
      <c r="T40" s="239"/>
      <c r="U40" s="239"/>
      <c r="V40" s="239"/>
      <c r="W40" s="239"/>
      <c r="X40" s="239"/>
      <c r="Y40" s="239"/>
      <c r="Z40" s="239"/>
      <c r="AA40" s="2"/>
    </row>
    <row r="41" spans="1:27" ht="18.75" customHeight="1">
      <c r="A41" s="400"/>
      <c r="B41" s="395"/>
      <c r="C41" s="490"/>
      <c r="D41" s="469"/>
      <c r="E41" s="1"/>
      <c r="F41" s="230">
        <v>2</v>
      </c>
      <c r="G41" s="47" t="s">
        <v>278</v>
      </c>
      <c r="H41" s="466"/>
      <c r="I41" s="507"/>
      <c r="J41" s="72"/>
      <c r="K41" s="1"/>
      <c r="L41" s="399"/>
      <c r="M41" s="1"/>
      <c r="N41" s="1"/>
      <c r="O41" s="491"/>
      <c r="P41" s="216"/>
      <c r="Q41" s="240"/>
      <c r="R41" s="240"/>
      <c r="S41" s="240">
        <v>1</v>
      </c>
      <c r="T41" s="239"/>
      <c r="U41" s="239"/>
      <c r="V41" s="239"/>
      <c r="W41" s="239"/>
      <c r="X41" s="239"/>
      <c r="Y41" s="239"/>
      <c r="Z41" s="239"/>
      <c r="AA41" s="2"/>
    </row>
    <row r="42" spans="1:27" ht="18.75" customHeight="1">
      <c r="A42" s="400">
        <v>18</v>
      </c>
      <c r="B42" s="395" t="s">
        <v>279</v>
      </c>
      <c r="C42" s="490" t="s">
        <v>228</v>
      </c>
      <c r="D42" s="467" t="s">
        <v>1394</v>
      </c>
      <c r="E42" s="1"/>
      <c r="F42" s="230">
        <v>1</v>
      </c>
      <c r="G42" s="47" t="s">
        <v>280</v>
      </c>
      <c r="H42" s="470" t="s">
        <v>1799</v>
      </c>
      <c r="I42" s="506"/>
      <c r="J42" s="72"/>
      <c r="K42" s="1"/>
      <c r="L42" s="399">
        <v>409.65</v>
      </c>
      <c r="M42" s="1"/>
      <c r="N42" s="1"/>
      <c r="O42" s="491" t="s">
        <v>221</v>
      </c>
      <c r="P42" s="216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"/>
    </row>
    <row r="43" spans="1:27" ht="18.75" customHeight="1">
      <c r="A43" s="400"/>
      <c r="B43" s="395"/>
      <c r="C43" s="490"/>
      <c r="D43" s="468"/>
      <c r="E43" s="1"/>
      <c r="F43" s="230">
        <v>2</v>
      </c>
      <c r="G43" s="47" t="s">
        <v>281</v>
      </c>
      <c r="H43" s="508"/>
      <c r="I43" s="509"/>
      <c r="J43" s="72"/>
      <c r="K43" s="1"/>
      <c r="L43" s="399"/>
      <c r="M43" s="1"/>
      <c r="N43" s="1"/>
      <c r="O43" s="491"/>
      <c r="P43" s="216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"/>
    </row>
    <row r="44" spans="1:27" ht="18.75" customHeight="1">
      <c r="A44" s="400"/>
      <c r="B44" s="395"/>
      <c r="C44" s="490"/>
      <c r="D44" s="468"/>
      <c r="E44" s="1"/>
      <c r="F44" s="230">
        <v>3</v>
      </c>
      <c r="G44" s="47" t="s">
        <v>282</v>
      </c>
      <c r="H44" s="508"/>
      <c r="I44" s="509"/>
      <c r="J44" s="72"/>
      <c r="K44" s="1"/>
      <c r="L44" s="399"/>
      <c r="M44" s="1"/>
      <c r="N44" s="1"/>
      <c r="O44" s="491"/>
      <c r="P44" s="216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"/>
    </row>
    <row r="45" spans="1:27" ht="18.75" customHeight="1">
      <c r="A45" s="400"/>
      <c r="B45" s="395"/>
      <c r="C45" s="490"/>
      <c r="D45" s="469"/>
      <c r="E45" s="1"/>
      <c r="F45" s="230">
        <v>4</v>
      </c>
      <c r="G45" s="47" t="s">
        <v>283</v>
      </c>
      <c r="H45" s="471"/>
      <c r="I45" s="507"/>
      <c r="J45" s="72"/>
      <c r="K45" s="1"/>
      <c r="L45" s="399"/>
      <c r="M45" s="1"/>
      <c r="N45" s="1"/>
      <c r="O45" s="491"/>
      <c r="P45" s="216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"/>
    </row>
    <row r="46" spans="1:27" ht="30" customHeight="1">
      <c r="A46" s="400">
        <v>19</v>
      </c>
      <c r="B46" s="395" t="s">
        <v>284</v>
      </c>
      <c r="C46" s="490" t="s">
        <v>285</v>
      </c>
      <c r="D46" s="510" t="s">
        <v>1395</v>
      </c>
      <c r="E46" s="1"/>
      <c r="F46" s="230">
        <v>1</v>
      </c>
      <c r="G46" s="47" t="s">
        <v>286</v>
      </c>
      <c r="H46" s="464" t="s">
        <v>1437</v>
      </c>
      <c r="I46" s="506" t="s">
        <v>1438</v>
      </c>
      <c r="J46" s="72"/>
      <c r="K46" s="1"/>
      <c r="L46" s="399">
        <v>203.7</v>
      </c>
      <c r="M46" s="1"/>
      <c r="N46" s="1"/>
      <c r="O46" s="491" t="s">
        <v>221</v>
      </c>
      <c r="P46" s="216"/>
      <c r="Q46" s="240"/>
      <c r="R46" s="240">
        <v>1</v>
      </c>
      <c r="S46" s="239"/>
      <c r="T46" s="239"/>
      <c r="U46" s="239"/>
      <c r="V46" s="239"/>
      <c r="W46" s="239"/>
      <c r="X46" s="239"/>
      <c r="Y46" s="239"/>
      <c r="Z46" s="239"/>
      <c r="AA46" s="2"/>
    </row>
    <row r="47" spans="1:27" ht="18.75" customHeight="1">
      <c r="A47" s="400"/>
      <c r="B47" s="395"/>
      <c r="C47" s="490"/>
      <c r="D47" s="511"/>
      <c r="E47" s="1"/>
      <c r="F47" s="230">
        <v>2</v>
      </c>
      <c r="G47" s="47" t="s">
        <v>287</v>
      </c>
      <c r="H47" s="466"/>
      <c r="I47" s="507"/>
      <c r="J47" s="72"/>
      <c r="K47" s="1"/>
      <c r="L47" s="399"/>
      <c r="M47" s="1"/>
      <c r="N47" s="1"/>
      <c r="O47" s="491"/>
      <c r="P47" s="216"/>
      <c r="Q47" s="240"/>
      <c r="R47" s="240">
        <v>1</v>
      </c>
      <c r="S47" s="239"/>
      <c r="T47" s="239"/>
      <c r="U47" s="239"/>
      <c r="V47" s="239"/>
      <c r="W47" s="239"/>
      <c r="X47" s="239"/>
      <c r="Y47" s="239"/>
      <c r="Z47" s="239"/>
      <c r="AA47" s="2"/>
    </row>
    <row r="48" spans="1:27" ht="19.5">
      <c r="A48" s="225">
        <v>20</v>
      </c>
      <c r="B48" s="223" t="s">
        <v>288</v>
      </c>
      <c r="C48" s="251" t="s">
        <v>285</v>
      </c>
      <c r="D48" s="155" t="s">
        <v>1396</v>
      </c>
      <c r="E48" s="1"/>
      <c r="F48" s="230">
        <v>1</v>
      </c>
      <c r="G48" s="47" t="s">
        <v>289</v>
      </c>
      <c r="H48" s="63" t="s">
        <v>1799</v>
      </c>
      <c r="I48" s="1"/>
      <c r="J48" s="72"/>
      <c r="K48" s="1"/>
      <c r="L48" s="65">
        <v>101.62</v>
      </c>
      <c r="M48" s="1"/>
      <c r="N48" s="1"/>
      <c r="O48" s="73" t="s">
        <v>221</v>
      </c>
      <c r="P48" s="216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"/>
    </row>
    <row r="49" spans="1:27" ht="18.75" customHeight="1">
      <c r="A49" s="400">
        <v>21</v>
      </c>
      <c r="B49" s="395" t="s">
        <v>290</v>
      </c>
      <c r="C49" s="490" t="s">
        <v>285</v>
      </c>
      <c r="D49" s="474" t="s">
        <v>1397</v>
      </c>
      <c r="E49" s="1"/>
      <c r="F49" s="230">
        <v>1</v>
      </c>
      <c r="G49" s="70" t="s">
        <v>291</v>
      </c>
      <c r="H49" s="464" t="s">
        <v>1439</v>
      </c>
      <c r="I49" s="4" t="s">
        <v>1440</v>
      </c>
      <c r="J49" s="72"/>
      <c r="K49" s="1"/>
      <c r="L49" s="399">
        <v>309.52999999999997</v>
      </c>
      <c r="M49" s="1"/>
      <c r="N49" s="1"/>
      <c r="O49" s="491" t="s">
        <v>221</v>
      </c>
      <c r="P49" s="216"/>
      <c r="Q49" s="240"/>
      <c r="R49" s="240">
        <v>1</v>
      </c>
      <c r="S49" s="239"/>
      <c r="T49" s="239"/>
      <c r="U49" s="239"/>
      <c r="V49" s="239"/>
      <c r="W49" s="239"/>
      <c r="X49" s="239"/>
      <c r="Y49" s="239"/>
      <c r="Z49" s="239"/>
      <c r="AA49" s="2"/>
    </row>
    <row r="50" spans="1:27" ht="18.75" customHeight="1">
      <c r="A50" s="400"/>
      <c r="B50" s="395"/>
      <c r="C50" s="490"/>
      <c r="D50" s="475"/>
      <c r="E50" s="1"/>
      <c r="F50" s="230">
        <v>2</v>
      </c>
      <c r="G50" s="70" t="s">
        <v>292</v>
      </c>
      <c r="H50" s="465"/>
      <c r="I50" s="1"/>
      <c r="J50" s="72"/>
      <c r="K50" s="1"/>
      <c r="L50" s="399"/>
      <c r="M50" s="1"/>
      <c r="N50" s="1"/>
      <c r="O50" s="491"/>
      <c r="P50" s="216"/>
      <c r="Q50" s="240"/>
      <c r="R50" s="240">
        <v>1</v>
      </c>
      <c r="S50" s="239"/>
      <c r="T50" s="239"/>
      <c r="U50" s="239"/>
      <c r="V50" s="239"/>
      <c r="W50" s="239"/>
      <c r="X50" s="239"/>
      <c r="Y50" s="239"/>
      <c r="Z50" s="239"/>
      <c r="AA50" s="2"/>
    </row>
    <row r="51" spans="1:27" ht="18.75" customHeight="1">
      <c r="A51" s="400"/>
      <c r="B51" s="395"/>
      <c r="C51" s="490"/>
      <c r="D51" s="476"/>
      <c r="E51" s="1"/>
      <c r="F51" s="230">
        <v>3</v>
      </c>
      <c r="G51" s="70" t="s">
        <v>293</v>
      </c>
      <c r="H51" s="466"/>
      <c r="I51" s="1"/>
      <c r="J51" s="72"/>
      <c r="K51" s="1"/>
      <c r="L51" s="399"/>
      <c r="M51" s="1"/>
      <c r="N51" s="1"/>
      <c r="O51" s="491"/>
      <c r="P51" s="216">
        <v>1</v>
      </c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"/>
    </row>
    <row r="52" spans="1:27" ht="19.5">
      <c r="A52" s="225">
        <v>22</v>
      </c>
      <c r="B52" s="223" t="s">
        <v>294</v>
      </c>
      <c r="C52" s="251" t="s">
        <v>285</v>
      </c>
      <c r="D52" s="155" t="s">
        <v>1398</v>
      </c>
      <c r="E52" s="1"/>
      <c r="F52" s="230">
        <v>1</v>
      </c>
      <c r="G52" s="47" t="s">
        <v>295</v>
      </c>
      <c r="H52" s="63" t="s">
        <v>1799</v>
      </c>
      <c r="I52" s="1"/>
      <c r="J52" s="72"/>
      <c r="K52" s="1"/>
      <c r="L52" s="65">
        <v>101.8</v>
      </c>
      <c r="M52" s="1"/>
      <c r="N52" s="1"/>
      <c r="O52" s="73" t="s">
        <v>221</v>
      </c>
      <c r="P52" s="216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"/>
    </row>
    <row r="53" spans="1:27" ht="19.5">
      <c r="A53" s="225">
        <v>23</v>
      </c>
      <c r="B53" s="223" t="s">
        <v>296</v>
      </c>
      <c r="C53" s="251" t="s">
        <v>285</v>
      </c>
      <c r="D53" s="155" t="s">
        <v>1399</v>
      </c>
      <c r="E53" s="1"/>
      <c r="F53" s="230">
        <v>1</v>
      </c>
      <c r="G53" s="47" t="s">
        <v>297</v>
      </c>
      <c r="H53" s="63" t="s">
        <v>1799</v>
      </c>
      <c r="I53" s="1"/>
      <c r="J53" s="72"/>
      <c r="K53" s="1"/>
      <c r="L53" s="65">
        <v>102.21</v>
      </c>
      <c r="M53" s="1"/>
      <c r="N53" s="1"/>
      <c r="O53" s="73" t="s">
        <v>221</v>
      </c>
      <c r="P53" s="216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"/>
    </row>
    <row r="54" spans="1:27" ht="18.75" customHeight="1">
      <c r="A54" s="400">
        <v>24</v>
      </c>
      <c r="B54" s="395" t="s">
        <v>298</v>
      </c>
      <c r="C54" s="490" t="s">
        <v>285</v>
      </c>
      <c r="D54" s="474" t="s">
        <v>1400</v>
      </c>
      <c r="E54" s="1"/>
      <c r="F54" s="43">
        <v>1</v>
      </c>
      <c r="G54" s="70" t="s">
        <v>299</v>
      </c>
      <c r="H54" s="470" t="s">
        <v>1799</v>
      </c>
      <c r="I54" s="1"/>
      <c r="J54" s="72"/>
      <c r="K54" s="1"/>
      <c r="L54" s="399">
        <v>206.72</v>
      </c>
      <c r="M54" s="1"/>
      <c r="N54" s="1"/>
      <c r="O54" s="491" t="s">
        <v>221</v>
      </c>
      <c r="P54" s="216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"/>
    </row>
    <row r="55" spans="1:27" ht="18.75" customHeight="1">
      <c r="A55" s="400"/>
      <c r="B55" s="395"/>
      <c r="C55" s="490"/>
      <c r="D55" s="476"/>
      <c r="E55" s="1"/>
      <c r="F55" s="43">
        <v>2</v>
      </c>
      <c r="G55" s="47" t="s">
        <v>300</v>
      </c>
      <c r="H55" s="471"/>
      <c r="I55" s="1"/>
      <c r="J55" s="72"/>
      <c r="K55" s="1"/>
      <c r="L55" s="399"/>
      <c r="M55" s="1"/>
      <c r="N55" s="1"/>
      <c r="O55" s="491"/>
      <c r="P55" s="216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"/>
    </row>
    <row r="56" spans="1:27" ht="19.5">
      <c r="A56" s="225">
        <v>25</v>
      </c>
      <c r="B56" s="223" t="s">
        <v>301</v>
      </c>
      <c r="C56" s="251" t="s">
        <v>285</v>
      </c>
      <c r="D56" s="155" t="s">
        <v>1401</v>
      </c>
      <c r="E56" s="1"/>
      <c r="F56" s="43">
        <v>1</v>
      </c>
      <c r="G56" s="47" t="s">
        <v>302</v>
      </c>
      <c r="H56" s="63" t="s">
        <v>1799</v>
      </c>
      <c r="I56" s="1"/>
      <c r="J56" s="72"/>
      <c r="K56" s="1"/>
      <c r="L56" s="65">
        <v>101.74</v>
      </c>
      <c r="M56" s="1"/>
      <c r="N56" s="1"/>
      <c r="O56" s="73" t="s">
        <v>221</v>
      </c>
      <c r="P56" s="216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"/>
    </row>
    <row r="57" spans="1:27" ht="18.75" customHeight="1">
      <c r="A57" s="400">
        <v>26</v>
      </c>
      <c r="B57" s="395" t="s">
        <v>303</v>
      </c>
      <c r="C57" s="490" t="s">
        <v>285</v>
      </c>
      <c r="D57" s="474" t="s">
        <v>1402</v>
      </c>
      <c r="E57" s="1"/>
      <c r="F57" s="235">
        <v>1</v>
      </c>
      <c r="G57" s="70" t="s">
        <v>304</v>
      </c>
      <c r="H57" s="464" t="s">
        <v>1441</v>
      </c>
      <c r="I57" s="506" t="s">
        <v>1359</v>
      </c>
      <c r="J57" s="72"/>
      <c r="K57" s="1"/>
      <c r="L57" s="399">
        <v>203.81</v>
      </c>
      <c r="M57" s="1"/>
      <c r="N57" s="1"/>
      <c r="O57" s="491" t="s">
        <v>221</v>
      </c>
      <c r="P57" s="216"/>
      <c r="Q57" s="240"/>
      <c r="R57" s="240">
        <v>1</v>
      </c>
      <c r="S57" s="239"/>
      <c r="T57" s="239"/>
      <c r="U57" s="239"/>
      <c r="V57" s="239"/>
      <c r="W57" s="239"/>
      <c r="X57" s="239"/>
      <c r="Y57" s="239"/>
      <c r="Z57" s="239"/>
      <c r="AA57" s="2"/>
    </row>
    <row r="58" spans="1:27" ht="18.75" customHeight="1">
      <c r="A58" s="400"/>
      <c r="B58" s="395"/>
      <c r="C58" s="490"/>
      <c r="D58" s="476"/>
      <c r="E58" s="1"/>
      <c r="F58" s="235">
        <v>2</v>
      </c>
      <c r="G58" s="47" t="s">
        <v>305</v>
      </c>
      <c r="H58" s="466"/>
      <c r="I58" s="507"/>
      <c r="J58" s="72"/>
      <c r="K58" s="1"/>
      <c r="L58" s="399"/>
      <c r="M58" s="1"/>
      <c r="N58" s="1"/>
      <c r="O58" s="491"/>
      <c r="P58" s="216"/>
      <c r="Q58" s="240"/>
      <c r="R58" s="240">
        <v>1</v>
      </c>
      <c r="S58" s="239"/>
      <c r="T58" s="239"/>
      <c r="U58" s="239"/>
      <c r="V58" s="239"/>
      <c r="W58" s="239"/>
      <c r="X58" s="239"/>
      <c r="Y58" s="239"/>
      <c r="Z58" s="239"/>
      <c r="AA58" s="2"/>
    </row>
    <row r="59" spans="1:27" ht="31.5">
      <c r="A59" s="225">
        <v>27</v>
      </c>
      <c r="B59" s="223" t="s">
        <v>306</v>
      </c>
      <c r="C59" s="251" t="s">
        <v>285</v>
      </c>
      <c r="D59" s="155" t="s">
        <v>285</v>
      </c>
      <c r="E59" s="1"/>
      <c r="F59" s="230">
        <v>1</v>
      </c>
      <c r="G59" s="47" t="s">
        <v>307</v>
      </c>
      <c r="H59" s="166" t="s">
        <v>1442</v>
      </c>
      <c r="I59" s="4" t="s">
        <v>1440</v>
      </c>
      <c r="J59" s="72"/>
      <c r="K59" s="1"/>
      <c r="L59" s="65">
        <v>101.67</v>
      </c>
      <c r="M59" s="1"/>
      <c r="N59" s="1"/>
      <c r="O59" s="73" t="s">
        <v>221</v>
      </c>
      <c r="P59" s="216"/>
      <c r="Q59" s="240"/>
      <c r="R59" s="240">
        <v>1</v>
      </c>
      <c r="S59" s="239"/>
      <c r="T59" s="239"/>
      <c r="U59" s="239"/>
      <c r="V59" s="239"/>
      <c r="W59" s="239"/>
      <c r="X59" s="239"/>
      <c r="Y59" s="239"/>
      <c r="Z59" s="239"/>
      <c r="AA59" s="2"/>
    </row>
    <row r="60" spans="1:27" ht="18.75" customHeight="1">
      <c r="A60" s="400">
        <v>28</v>
      </c>
      <c r="B60" s="395" t="s">
        <v>308</v>
      </c>
      <c r="C60" s="490" t="s">
        <v>285</v>
      </c>
      <c r="D60" s="474" t="s">
        <v>1403</v>
      </c>
      <c r="E60" s="1"/>
      <c r="F60" s="230">
        <v>1</v>
      </c>
      <c r="G60" s="70" t="s">
        <v>309</v>
      </c>
      <c r="H60" s="464" t="s">
        <v>1443</v>
      </c>
      <c r="I60" s="358" t="s">
        <v>1268</v>
      </c>
      <c r="J60" s="72"/>
      <c r="K60" s="1"/>
      <c r="L60" s="399">
        <v>513.17999999999995</v>
      </c>
      <c r="M60" s="1"/>
      <c r="N60" s="1"/>
      <c r="O60" s="491" t="s">
        <v>221</v>
      </c>
      <c r="P60" s="216"/>
      <c r="Q60" s="240"/>
      <c r="R60" s="240">
        <v>1</v>
      </c>
      <c r="S60" s="239"/>
      <c r="T60" s="239"/>
      <c r="U60" s="239"/>
      <c r="V60" s="239"/>
      <c r="W60" s="239"/>
      <c r="X60" s="239"/>
      <c r="Y60" s="239"/>
      <c r="Z60" s="239"/>
      <c r="AA60" s="2"/>
    </row>
    <row r="61" spans="1:27" ht="18.75" customHeight="1">
      <c r="A61" s="400"/>
      <c r="B61" s="395"/>
      <c r="C61" s="490"/>
      <c r="D61" s="475"/>
      <c r="E61" s="1"/>
      <c r="F61" s="230">
        <v>2</v>
      </c>
      <c r="G61" s="70" t="s">
        <v>310</v>
      </c>
      <c r="H61" s="465"/>
      <c r="I61" s="499"/>
      <c r="J61" s="72"/>
      <c r="K61" s="1"/>
      <c r="L61" s="399"/>
      <c r="M61" s="1"/>
      <c r="N61" s="1"/>
      <c r="O61" s="491"/>
      <c r="P61" s="216"/>
      <c r="Q61" s="240"/>
      <c r="R61" s="240">
        <v>1</v>
      </c>
      <c r="S61" s="239"/>
      <c r="T61" s="239"/>
      <c r="U61" s="239"/>
      <c r="V61" s="239"/>
      <c r="W61" s="239"/>
      <c r="X61" s="239"/>
      <c r="Y61" s="239"/>
      <c r="Z61" s="239"/>
      <c r="AA61" s="2"/>
    </row>
    <row r="62" spans="1:27" ht="18.75" customHeight="1">
      <c r="A62" s="400"/>
      <c r="B62" s="395"/>
      <c r="C62" s="490"/>
      <c r="D62" s="475"/>
      <c r="E62" s="1"/>
      <c r="F62" s="230">
        <v>3</v>
      </c>
      <c r="G62" s="70" t="s">
        <v>311</v>
      </c>
      <c r="H62" s="465"/>
      <c r="I62" s="499"/>
      <c r="J62" s="72"/>
      <c r="K62" s="1"/>
      <c r="L62" s="399"/>
      <c r="M62" s="1"/>
      <c r="N62" s="1"/>
      <c r="O62" s="491"/>
      <c r="P62" s="216"/>
      <c r="Q62" s="240"/>
      <c r="R62" s="240">
        <v>1</v>
      </c>
      <c r="S62" s="239"/>
      <c r="T62" s="239"/>
      <c r="U62" s="239"/>
      <c r="V62" s="239"/>
      <c r="W62" s="239"/>
      <c r="X62" s="239"/>
      <c r="Y62" s="239"/>
      <c r="Z62" s="239"/>
      <c r="AA62" s="2"/>
    </row>
    <row r="63" spans="1:27" ht="18.75" customHeight="1">
      <c r="A63" s="400"/>
      <c r="B63" s="395"/>
      <c r="C63" s="490"/>
      <c r="D63" s="475"/>
      <c r="E63" s="1"/>
      <c r="F63" s="230">
        <v>4</v>
      </c>
      <c r="G63" s="70" t="s">
        <v>312</v>
      </c>
      <c r="H63" s="465"/>
      <c r="I63" s="499"/>
      <c r="J63" s="72"/>
      <c r="K63" s="1"/>
      <c r="L63" s="399"/>
      <c r="M63" s="1"/>
      <c r="N63" s="1"/>
      <c r="O63" s="491"/>
      <c r="P63" s="216"/>
      <c r="Q63" s="240"/>
      <c r="R63" s="240">
        <v>1</v>
      </c>
      <c r="S63" s="239"/>
      <c r="T63" s="239"/>
      <c r="U63" s="239"/>
      <c r="V63" s="239"/>
      <c r="W63" s="239"/>
      <c r="X63" s="239"/>
      <c r="Y63" s="239"/>
      <c r="Z63" s="239"/>
      <c r="AA63" s="2"/>
    </row>
    <row r="64" spans="1:27" ht="18.75" customHeight="1">
      <c r="A64" s="400"/>
      <c r="B64" s="395"/>
      <c r="C64" s="490"/>
      <c r="D64" s="476"/>
      <c r="E64" s="1"/>
      <c r="F64" s="230">
        <v>5</v>
      </c>
      <c r="G64" s="47" t="s">
        <v>313</v>
      </c>
      <c r="H64" s="466"/>
      <c r="I64" s="359"/>
      <c r="J64" s="72"/>
      <c r="K64" s="1"/>
      <c r="L64" s="399"/>
      <c r="M64" s="1"/>
      <c r="N64" s="1"/>
      <c r="O64" s="491"/>
      <c r="P64" s="216"/>
      <c r="Q64" s="240"/>
      <c r="R64" s="240">
        <v>1</v>
      </c>
      <c r="S64" s="239"/>
      <c r="T64" s="239"/>
      <c r="U64" s="239"/>
      <c r="V64" s="239"/>
      <c r="W64" s="239"/>
      <c r="X64" s="239"/>
      <c r="Y64" s="239"/>
      <c r="Z64" s="239"/>
      <c r="AA64" s="2"/>
    </row>
    <row r="65" spans="1:27" ht="18.75" customHeight="1">
      <c r="A65" s="400">
        <v>29</v>
      </c>
      <c r="B65" s="395" t="s">
        <v>314</v>
      </c>
      <c r="C65" s="490" t="s">
        <v>285</v>
      </c>
      <c r="D65" s="474" t="s">
        <v>1404</v>
      </c>
      <c r="E65" s="1"/>
      <c r="F65" s="230">
        <v>1</v>
      </c>
      <c r="G65" s="70" t="s">
        <v>315</v>
      </c>
      <c r="H65" s="464" t="s">
        <v>1444</v>
      </c>
      <c r="I65" s="506" t="s">
        <v>1445</v>
      </c>
      <c r="J65" s="72"/>
      <c r="K65" s="1"/>
      <c r="L65" s="399">
        <v>208.27</v>
      </c>
      <c r="M65" s="1"/>
      <c r="N65" s="1"/>
      <c r="O65" s="491" t="s">
        <v>221</v>
      </c>
      <c r="P65" s="216"/>
      <c r="Q65" s="240"/>
      <c r="R65" s="240">
        <v>1</v>
      </c>
      <c r="S65" s="239"/>
      <c r="T65" s="239"/>
      <c r="U65" s="239"/>
      <c r="V65" s="239"/>
      <c r="W65" s="239"/>
      <c r="X65" s="239"/>
      <c r="Y65" s="239"/>
      <c r="Z65" s="239"/>
      <c r="AA65" s="2"/>
    </row>
    <row r="66" spans="1:27" ht="18.75" customHeight="1">
      <c r="A66" s="400"/>
      <c r="B66" s="395"/>
      <c r="C66" s="490"/>
      <c r="D66" s="476"/>
      <c r="E66" s="1"/>
      <c r="F66" s="230">
        <v>2</v>
      </c>
      <c r="G66" s="47" t="s">
        <v>316</v>
      </c>
      <c r="H66" s="466"/>
      <c r="I66" s="507"/>
      <c r="J66" s="72"/>
      <c r="K66" s="1"/>
      <c r="L66" s="399"/>
      <c r="M66" s="1"/>
      <c r="N66" s="1"/>
      <c r="O66" s="491"/>
      <c r="P66" s="216"/>
      <c r="Q66" s="240"/>
      <c r="R66" s="240">
        <v>1</v>
      </c>
      <c r="S66" s="239"/>
      <c r="T66" s="239"/>
      <c r="U66" s="239"/>
      <c r="V66" s="239"/>
      <c r="W66" s="239"/>
      <c r="X66" s="239"/>
      <c r="Y66" s="239"/>
      <c r="Z66" s="239"/>
      <c r="AA66" s="2"/>
    </row>
    <row r="67" spans="1:27" ht="18.75" customHeight="1">
      <c r="A67" s="400">
        <v>30</v>
      </c>
      <c r="B67" s="395" t="s">
        <v>317</v>
      </c>
      <c r="C67" s="490" t="s">
        <v>318</v>
      </c>
      <c r="D67" s="477" t="s">
        <v>1405</v>
      </c>
      <c r="E67" s="1"/>
      <c r="F67" s="230">
        <v>1</v>
      </c>
      <c r="G67" s="47" t="s">
        <v>319</v>
      </c>
      <c r="H67" s="470" t="s">
        <v>1799</v>
      </c>
      <c r="I67" s="1"/>
      <c r="J67" s="72"/>
      <c r="K67" s="1"/>
      <c r="L67" s="399">
        <v>204.41</v>
      </c>
      <c r="M67" s="1"/>
      <c r="N67" s="1"/>
      <c r="O67" s="491" t="s">
        <v>221</v>
      </c>
      <c r="P67" s="216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"/>
    </row>
    <row r="68" spans="1:27" ht="18.75" customHeight="1">
      <c r="A68" s="400"/>
      <c r="B68" s="395"/>
      <c r="C68" s="490"/>
      <c r="D68" s="478"/>
      <c r="E68" s="1"/>
      <c r="F68" s="230">
        <v>2</v>
      </c>
      <c r="G68" s="47" t="s">
        <v>320</v>
      </c>
      <c r="H68" s="471"/>
      <c r="I68" s="1"/>
      <c r="J68" s="72"/>
      <c r="K68" s="1"/>
      <c r="L68" s="399"/>
      <c r="M68" s="1"/>
      <c r="N68" s="1"/>
      <c r="O68" s="491"/>
      <c r="P68" s="216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"/>
    </row>
    <row r="69" spans="1:27" ht="24" customHeight="1">
      <c r="A69" s="400">
        <v>31</v>
      </c>
      <c r="B69" s="395" t="s">
        <v>321</v>
      </c>
      <c r="C69" s="490" t="s">
        <v>318</v>
      </c>
      <c r="D69" s="477" t="s">
        <v>1406</v>
      </c>
      <c r="E69" s="1"/>
      <c r="F69" s="230">
        <v>1</v>
      </c>
      <c r="G69" s="47" t="s">
        <v>322</v>
      </c>
      <c r="H69" s="433" t="s">
        <v>1446</v>
      </c>
      <c r="I69" s="4" t="s">
        <v>1359</v>
      </c>
      <c r="J69" s="72"/>
      <c r="K69" s="1"/>
      <c r="L69" s="399">
        <v>205.66</v>
      </c>
      <c r="M69" s="1"/>
      <c r="N69" s="1"/>
      <c r="O69" s="491" t="s">
        <v>221</v>
      </c>
      <c r="P69" s="216"/>
      <c r="Q69" s="240">
        <v>1</v>
      </c>
      <c r="R69" s="239"/>
      <c r="S69" s="239"/>
      <c r="T69" s="239"/>
      <c r="U69" s="239"/>
      <c r="V69" s="239"/>
      <c r="W69" s="239"/>
      <c r="X69" s="239"/>
      <c r="Y69" s="239"/>
      <c r="Z69" s="239"/>
      <c r="AA69" s="2"/>
    </row>
    <row r="70" spans="1:27" ht="18.75" customHeight="1">
      <c r="A70" s="400"/>
      <c r="B70" s="395"/>
      <c r="C70" s="490"/>
      <c r="D70" s="478"/>
      <c r="E70" s="1"/>
      <c r="F70" s="230">
        <v>2</v>
      </c>
      <c r="G70" s="47" t="s">
        <v>323</v>
      </c>
      <c r="H70" s="435"/>
      <c r="I70" s="1"/>
      <c r="J70" s="72"/>
      <c r="K70" s="1"/>
      <c r="L70" s="399"/>
      <c r="M70" s="1"/>
      <c r="N70" s="1"/>
      <c r="O70" s="491"/>
      <c r="P70" s="216"/>
      <c r="Q70" s="240"/>
      <c r="R70" s="240">
        <v>1</v>
      </c>
      <c r="S70" s="239"/>
      <c r="T70" s="239"/>
      <c r="U70" s="239"/>
      <c r="V70" s="239"/>
      <c r="W70" s="239"/>
      <c r="X70" s="239"/>
      <c r="Y70" s="239"/>
      <c r="Z70" s="239"/>
      <c r="AA70" s="2"/>
    </row>
    <row r="71" spans="1:27" ht="31.5">
      <c r="A71" s="225">
        <v>32</v>
      </c>
      <c r="B71" s="223" t="s">
        <v>324</v>
      </c>
      <c r="C71" s="251" t="s">
        <v>318</v>
      </c>
      <c r="D71" s="156" t="s">
        <v>1407</v>
      </c>
      <c r="E71" s="1"/>
      <c r="F71" s="230">
        <v>1</v>
      </c>
      <c r="G71" s="47" t="s">
        <v>325</v>
      </c>
      <c r="H71" s="166" t="s">
        <v>1447</v>
      </c>
      <c r="I71" s="4" t="s">
        <v>1448</v>
      </c>
      <c r="J71" s="72"/>
      <c r="K71" s="1"/>
      <c r="L71" s="65">
        <v>101.87</v>
      </c>
      <c r="M71" s="1"/>
      <c r="N71" s="1"/>
      <c r="O71" s="73" t="s">
        <v>221</v>
      </c>
      <c r="P71" s="216">
        <v>1</v>
      </c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"/>
    </row>
    <row r="72" spans="1:27" ht="37.5">
      <c r="A72" s="225">
        <v>33</v>
      </c>
      <c r="B72" s="223" t="s">
        <v>326</v>
      </c>
      <c r="C72" s="251" t="s">
        <v>318</v>
      </c>
      <c r="D72" s="157" t="s">
        <v>1408</v>
      </c>
      <c r="E72" s="1"/>
      <c r="F72" s="230">
        <v>1</v>
      </c>
      <c r="G72" s="47" t="s">
        <v>327</v>
      </c>
      <c r="H72" s="63" t="s">
        <v>1799</v>
      </c>
      <c r="I72" s="1"/>
      <c r="J72" s="72"/>
      <c r="K72" s="1"/>
      <c r="L72" s="65">
        <v>102.28</v>
      </c>
      <c r="M72" s="1"/>
      <c r="N72" s="1"/>
      <c r="O72" s="73" t="s">
        <v>221</v>
      </c>
      <c r="P72" s="216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"/>
    </row>
    <row r="73" spans="1:27" ht="18.75" customHeight="1">
      <c r="A73" s="226">
        <v>34</v>
      </c>
      <c r="B73" s="224" t="s">
        <v>328</v>
      </c>
      <c r="C73" s="229" t="s">
        <v>318</v>
      </c>
      <c r="D73" s="234" t="s">
        <v>318</v>
      </c>
      <c r="E73" s="1"/>
      <c r="F73" s="230">
        <v>1</v>
      </c>
      <c r="G73" s="47" t="s">
        <v>329</v>
      </c>
      <c r="H73" s="232" t="s">
        <v>1421</v>
      </c>
      <c r="I73" s="1"/>
      <c r="J73" s="72"/>
      <c r="K73" s="1"/>
      <c r="L73" s="227">
        <v>101.96</v>
      </c>
      <c r="M73" s="1"/>
      <c r="N73" s="1"/>
      <c r="O73" s="74" t="s">
        <v>221</v>
      </c>
      <c r="P73" s="216"/>
      <c r="Q73" s="240"/>
      <c r="R73" s="240">
        <v>1</v>
      </c>
      <c r="S73" s="239"/>
      <c r="T73" s="239"/>
      <c r="U73" s="239"/>
      <c r="V73" s="239"/>
      <c r="W73" s="239"/>
      <c r="X73" s="239"/>
      <c r="Y73" s="239"/>
      <c r="Z73" s="239"/>
      <c r="AA73" s="2"/>
    </row>
    <row r="74" spans="1:27" ht="18.75" customHeight="1">
      <c r="A74" s="400">
        <v>35</v>
      </c>
      <c r="B74" s="395" t="s">
        <v>330</v>
      </c>
      <c r="C74" s="490" t="s">
        <v>331</v>
      </c>
      <c r="D74" s="467" t="s">
        <v>1409</v>
      </c>
      <c r="E74" s="1"/>
      <c r="F74" s="230">
        <v>1</v>
      </c>
      <c r="G74" s="47" t="s">
        <v>332</v>
      </c>
      <c r="H74" s="464" t="s">
        <v>1451</v>
      </c>
      <c r="I74" s="1"/>
      <c r="J74" s="72"/>
      <c r="K74" s="1"/>
      <c r="L74" s="399">
        <v>205.43</v>
      </c>
      <c r="M74" s="1"/>
      <c r="N74" s="1"/>
      <c r="O74" s="491" t="s">
        <v>221</v>
      </c>
      <c r="P74" s="216"/>
      <c r="Q74" s="240"/>
      <c r="R74" s="240">
        <v>1</v>
      </c>
      <c r="S74" s="239"/>
      <c r="T74" s="239"/>
      <c r="U74" s="239"/>
      <c r="V74" s="239"/>
      <c r="W74" s="239"/>
      <c r="X74" s="239"/>
      <c r="Y74" s="239"/>
      <c r="Z74" s="239"/>
      <c r="AA74" s="2"/>
    </row>
    <row r="75" spans="1:27" ht="15.75">
      <c r="A75" s="400"/>
      <c r="B75" s="395"/>
      <c r="C75" s="490"/>
      <c r="D75" s="469"/>
      <c r="E75" s="1"/>
      <c r="F75" s="230">
        <v>2</v>
      </c>
      <c r="G75" s="47" t="s">
        <v>333</v>
      </c>
      <c r="H75" s="466"/>
      <c r="I75" s="512" t="s">
        <v>1454</v>
      </c>
      <c r="J75" s="72"/>
      <c r="K75" s="1"/>
      <c r="L75" s="399"/>
      <c r="M75" s="1"/>
      <c r="N75" s="1"/>
      <c r="O75" s="491"/>
      <c r="P75" s="216"/>
      <c r="Q75" s="240">
        <v>1</v>
      </c>
      <c r="R75" s="241"/>
      <c r="S75" s="239"/>
      <c r="T75" s="239"/>
      <c r="U75" s="239"/>
      <c r="V75" s="239"/>
      <c r="W75" s="239"/>
      <c r="X75" s="239"/>
      <c r="Y75" s="239"/>
      <c r="Z75" s="239"/>
      <c r="AA75" s="2"/>
    </row>
    <row r="76" spans="1:27" ht="15.75">
      <c r="A76" s="400">
        <v>36</v>
      </c>
      <c r="B76" s="395" t="s">
        <v>334</v>
      </c>
      <c r="C76" s="490" t="s">
        <v>331</v>
      </c>
      <c r="D76" s="467" t="s">
        <v>1410</v>
      </c>
      <c r="E76" s="1"/>
      <c r="F76" s="230">
        <v>1</v>
      </c>
      <c r="G76" s="47" t="s">
        <v>335</v>
      </c>
      <c r="H76" s="464" t="s">
        <v>1453</v>
      </c>
      <c r="I76" s="513"/>
      <c r="J76" s="72"/>
      <c r="K76" s="1"/>
      <c r="L76" s="399">
        <v>725.98</v>
      </c>
      <c r="M76" s="1"/>
      <c r="N76" s="1"/>
      <c r="O76" s="491" t="s">
        <v>221</v>
      </c>
      <c r="P76" s="216"/>
      <c r="Q76" s="240"/>
      <c r="R76" s="240">
        <v>1</v>
      </c>
      <c r="S76" s="241"/>
      <c r="T76" s="239"/>
      <c r="U76" s="239"/>
      <c r="V76" s="239"/>
      <c r="W76" s="239"/>
      <c r="X76" s="239"/>
      <c r="Y76" s="239"/>
      <c r="Z76" s="239"/>
      <c r="AA76" s="2"/>
    </row>
    <row r="77" spans="1:27" ht="18.75" customHeight="1">
      <c r="A77" s="400"/>
      <c r="B77" s="395"/>
      <c r="C77" s="490"/>
      <c r="D77" s="468"/>
      <c r="E77" s="1"/>
      <c r="F77" s="230">
        <v>2</v>
      </c>
      <c r="G77" s="47" t="s">
        <v>336</v>
      </c>
      <c r="H77" s="465"/>
      <c r="I77" s="513"/>
      <c r="J77" s="72"/>
      <c r="K77" s="1"/>
      <c r="L77" s="399"/>
      <c r="M77" s="1"/>
      <c r="N77" s="1"/>
      <c r="O77" s="491"/>
      <c r="P77" s="216"/>
      <c r="Q77" s="240"/>
      <c r="R77" s="240">
        <v>1</v>
      </c>
      <c r="S77" s="239"/>
      <c r="T77" s="239"/>
      <c r="U77" s="239"/>
      <c r="V77" s="239"/>
      <c r="W77" s="239"/>
      <c r="X77" s="239"/>
      <c r="Y77" s="239"/>
      <c r="Z77" s="239"/>
      <c r="AA77" s="2"/>
    </row>
    <row r="78" spans="1:27" ht="18.75" customHeight="1">
      <c r="A78" s="400"/>
      <c r="B78" s="395"/>
      <c r="C78" s="490"/>
      <c r="D78" s="468"/>
      <c r="E78" s="1"/>
      <c r="F78" s="230">
        <v>3</v>
      </c>
      <c r="G78" s="47" t="s">
        <v>337</v>
      </c>
      <c r="H78" s="465"/>
      <c r="I78" s="513"/>
      <c r="J78" s="72"/>
      <c r="K78" s="1"/>
      <c r="L78" s="399"/>
      <c r="M78" s="1"/>
      <c r="N78" s="1"/>
      <c r="O78" s="491"/>
      <c r="P78" s="216"/>
      <c r="Q78" s="240"/>
      <c r="R78" s="240"/>
      <c r="S78" s="240">
        <v>1</v>
      </c>
      <c r="T78" s="239"/>
      <c r="U78" s="239"/>
      <c r="V78" s="239"/>
      <c r="W78" s="239"/>
      <c r="X78" s="239"/>
      <c r="Y78" s="239"/>
      <c r="Z78" s="239"/>
      <c r="AA78" s="2"/>
    </row>
    <row r="79" spans="1:27" ht="18.75" customHeight="1">
      <c r="A79" s="400"/>
      <c r="B79" s="395"/>
      <c r="C79" s="490"/>
      <c r="D79" s="468"/>
      <c r="E79" s="1"/>
      <c r="F79" s="230">
        <v>4</v>
      </c>
      <c r="G79" s="47" t="s">
        <v>338</v>
      </c>
      <c r="H79" s="465"/>
      <c r="I79" s="513"/>
      <c r="J79" s="72"/>
      <c r="K79" s="1"/>
      <c r="L79" s="399"/>
      <c r="M79" s="1"/>
      <c r="N79" s="1"/>
      <c r="O79" s="491"/>
      <c r="P79" s="216"/>
      <c r="Q79" s="240"/>
      <c r="R79" s="240">
        <v>1</v>
      </c>
      <c r="S79" s="239"/>
      <c r="T79" s="239"/>
      <c r="U79" s="239"/>
      <c r="V79" s="239"/>
      <c r="W79" s="239"/>
      <c r="X79" s="239"/>
      <c r="Y79" s="239"/>
      <c r="Z79" s="239"/>
      <c r="AA79" s="2"/>
    </row>
    <row r="80" spans="1:27" ht="18.75" customHeight="1">
      <c r="A80" s="400"/>
      <c r="B80" s="395"/>
      <c r="C80" s="490"/>
      <c r="D80" s="468"/>
      <c r="E80" s="1"/>
      <c r="F80" s="230">
        <v>5</v>
      </c>
      <c r="G80" s="47" t="s">
        <v>339</v>
      </c>
      <c r="H80" s="465"/>
      <c r="I80" s="513"/>
      <c r="J80" s="72"/>
      <c r="K80" s="1"/>
      <c r="L80" s="399"/>
      <c r="M80" s="1"/>
      <c r="N80" s="1"/>
      <c r="O80" s="491"/>
      <c r="P80" s="216"/>
      <c r="Q80" s="240"/>
      <c r="R80" s="240">
        <v>1</v>
      </c>
      <c r="S80" s="239"/>
      <c r="T80" s="239"/>
      <c r="U80" s="239"/>
      <c r="V80" s="239"/>
      <c r="W80" s="239"/>
      <c r="X80" s="239"/>
      <c r="Y80" s="239"/>
      <c r="Z80" s="239"/>
      <c r="AA80" s="2"/>
    </row>
    <row r="81" spans="1:27" ht="18.75" customHeight="1">
      <c r="A81" s="400"/>
      <c r="B81" s="395"/>
      <c r="C81" s="490"/>
      <c r="D81" s="468"/>
      <c r="E81" s="1"/>
      <c r="F81" s="230">
        <v>6</v>
      </c>
      <c r="G81" s="47" t="s">
        <v>340</v>
      </c>
      <c r="H81" s="465"/>
      <c r="I81" s="514"/>
      <c r="J81" s="72"/>
      <c r="K81" s="1"/>
      <c r="L81" s="399"/>
      <c r="M81" s="1"/>
      <c r="N81" s="1"/>
      <c r="O81" s="491"/>
      <c r="P81" s="216"/>
      <c r="Q81" s="240"/>
      <c r="R81" s="240">
        <v>1</v>
      </c>
      <c r="S81" s="239"/>
      <c r="T81" s="239"/>
      <c r="U81" s="239"/>
      <c r="V81" s="239"/>
      <c r="W81" s="239"/>
      <c r="X81" s="239"/>
      <c r="Y81" s="239"/>
      <c r="Z81" s="239"/>
      <c r="AA81" s="2"/>
    </row>
    <row r="82" spans="1:27" ht="18.75" customHeight="1">
      <c r="A82" s="400"/>
      <c r="B82" s="395"/>
      <c r="C82" s="490"/>
      <c r="D82" s="469"/>
      <c r="E82" s="1"/>
      <c r="F82" s="230">
        <v>7</v>
      </c>
      <c r="G82" s="47" t="s">
        <v>341</v>
      </c>
      <c r="H82" s="466"/>
      <c r="I82" s="1"/>
      <c r="J82" s="72"/>
      <c r="K82" s="1"/>
      <c r="L82" s="399"/>
      <c r="M82" s="1"/>
      <c r="N82" s="1"/>
      <c r="O82" s="491"/>
      <c r="P82" s="216"/>
      <c r="Q82" s="240"/>
      <c r="R82" s="240">
        <v>1</v>
      </c>
      <c r="S82" s="239"/>
      <c r="T82" s="239"/>
      <c r="U82" s="239"/>
      <c r="V82" s="239"/>
      <c r="W82" s="239"/>
      <c r="X82" s="239"/>
      <c r="Y82" s="239"/>
      <c r="Z82" s="239"/>
      <c r="AA82" s="2"/>
    </row>
    <row r="83" spans="1:27" ht="18.75" customHeight="1">
      <c r="A83" s="400">
        <v>37</v>
      </c>
      <c r="B83" s="395" t="s">
        <v>342</v>
      </c>
      <c r="C83" s="490" t="s">
        <v>331</v>
      </c>
      <c r="D83" s="467" t="s">
        <v>1411</v>
      </c>
      <c r="E83" s="1"/>
      <c r="F83" s="230">
        <v>1</v>
      </c>
      <c r="G83" s="47" t="s">
        <v>343</v>
      </c>
      <c r="H83" s="464" t="s">
        <v>1800</v>
      </c>
      <c r="I83" s="1"/>
      <c r="J83" s="72"/>
      <c r="K83" s="1"/>
      <c r="L83" s="399">
        <v>206.09</v>
      </c>
      <c r="M83" s="1"/>
      <c r="N83" s="1"/>
      <c r="O83" s="491" t="s">
        <v>221</v>
      </c>
      <c r="P83" s="216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"/>
    </row>
    <row r="84" spans="1:27" ht="15.75">
      <c r="A84" s="400"/>
      <c r="B84" s="395"/>
      <c r="C84" s="490"/>
      <c r="D84" s="469"/>
      <c r="E84" s="1"/>
      <c r="F84" s="230">
        <v>2</v>
      </c>
      <c r="G84" s="47" t="s">
        <v>344</v>
      </c>
      <c r="H84" s="466"/>
      <c r="I84" s="2" t="s">
        <v>1456</v>
      </c>
      <c r="J84" s="72"/>
      <c r="K84" s="1"/>
      <c r="L84" s="399"/>
      <c r="M84" s="1"/>
      <c r="N84" s="1"/>
      <c r="O84" s="491"/>
      <c r="P84" s="216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"/>
    </row>
    <row r="85" spans="1:27" ht="30">
      <c r="A85" s="225">
        <v>38</v>
      </c>
      <c r="B85" s="223" t="s">
        <v>345</v>
      </c>
      <c r="C85" s="251" t="s">
        <v>331</v>
      </c>
      <c r="D85" s="153" t="s">
        <v>1412</v>
      </c>
      <c r="E85" s="1"/>
      <c r="F85" s="230">
        <v>1</v>
      </c>
      <c r="G85" s="47" t="s">
        <v>346</v>
      </c>
      <c r="H85" s="232" t="s">
        <v>1455</v>
      </c>
      <c r="I85" s="1" t="s">
        <v>1452</v>
      </c>
      <c r="J85" s="72"/>
      <c r="K85" s="1"/>
      <c r="L85" s="65">
        <v>102.77</v>
      </c>
      <c r="M85" s="1"/>
      <c r="N85" s="1"/>
      <c r="O85" s="73" t="s">
        <v>221</v>
      </c>
      <c r="P85" s="216"/>
      <c r="Q85" s="240"/>
      <c r="R85" s="240">
        <v>1</v>
      </c>
      <c r="S85" s="239"/>
      <c r="T85" s="239"/>
      <c r="U85" s="239"/>
      <c r="V85" s="239"/>
      <c r="W85" s="239"/>
      <c r="X85" s="239"/>
      <c r="Y85" s="239"/>
      <c r="Z85" s="239"/>
      <c r="AA85" s="2"/>
    </row>
    <row r="86" spans="1:27" ht="18.75" customHeight="1">
      <c r="A86" s="400">
        <v>39</v>
      </c>
      <c r="B86" s="395" t="s">
        <v>347</v>
      </c>
      <c r="C86" s="490" t="s">
        <v>331</v>
      </c>
      <c r="D86" s="467" t="s">
        <v>1412</v>
      </c>
      <c r="E86" s="1"/>
      <c r="F86" s="230">
        <v>1</v>
      </c>
      <c r="G86" s="47" t="s">
        <v>348</v>
      </c>
      <c r="H86" s="465" t="s">
        <v>1457</v>
      </c>
      <c r="I86" s="1"/>
      <c r="J86" s="72"/>
      <c r="K86" s="1"/>
      <c r="L86" s="399">
        <v>309.39</v>
      </c>
      <c r="M86" s="1"/>
      <c r="N86" s="1"/>
      <c r="O86" s="491" t="s">
        <v>221</v>
      </c>
      <c r="P86" s="216"/>
      <c r="Q86" s="240"/>
      <c r="R86" s="240">
        <v>1</v>
      </c>
      <c r="S86" s="239"/>
      <c r="T86" s="239"/>
      <c r="U86" s="239"/>
      <c r="V86" s="239"/>
      <c r="W86" s="239"/>
      <c r="X86" s="239"/>
      <c r="Y86" s="239"/>
      <c r="Z86" s="239"/>
      <c r="AA86" s="2"/>
    </row>
    <row r="87" spans="1:27" ht="18.75" customHeight="1">
      <c r="A87" s="400"/>
      <c r="B87" s="395"/>
      <c r="C87" s="490"/>
      <c r="D87" s="468"/>
      <c r="E87" s="1"/>
      <c r="F87" s="230">
        <v>2</v>
      </c>
      <c r="G87" s="47" t="s">
        <v>349</v>
      </c>
      <c r="H87" s="465"/>
      <c r="I87" s="1"/>
      <c r="J87" s="72"/>
      <c r="K87" s="1"/>
      <c r="L87" s="399"/>
      <c r="M87" s="1"/>
      <c r="N87" s="1"/>
      <c r="O87" s="491"/>
      <c r="P87" s="216"/>
      <c r="Q87" s="240"/>
      <c r="R87" s="240">
        <v>1</v>
      </c>
      <c r="S87" s="239"/>
      <c r="T87" s="239"/>
      <c r="U87" s="239"/>
      <c r="V87" s="239"/>
      <c r="W87" s="239"/>
      <c r="X87" s="239"/>
      <c r="Y87" s="239"/>
      <c r="Z87" s="239"/>
      <c r="AA87" s="2"/>
    </row>
    <row r="88" spans="1:27" ht="18.75" customHeight="1">
      <c r="A88" s="400"/>
      <c r="B88" s="395"/>
      <c r="C88" s="490"/>
      <c r="D88" s="469"/>
      <c r="E88" s="1"/>
      <c r="F88" s="230">
        <v>3</v>
      </c>
      <c r="G88" s="47" t="s">
        <v>350</v>
      </c>
      <c r="H88" s="466"/>
      <c r="I88" s="1"/>
      <c r="J88" s="72"/>
      <c r="K88" s="1"/>
      <c r="L88" s="399"/>
      <c r="M88" s="1"/>
      <c r="N88" s="1"/>
      <c r="O88" s="491"/>
      <c r="P88" s="216"/>
      <c r="Q88" s="240"/>
      <c r="R88" s="240"/>
      <c r="S88" s="240">
        <v>1</v>
      </c>
      <c r="T88" s="239"/>
      <c r="U88" s="239"/>
      <c r="V88" s="239"/>
      <c r="W88" s="239"/>
      <c r="X88" s="239"/>
      <c r="Y88" s="239"/>
      <c r="Z88" s="239"/>
      <c r="AA88" s="2"/>
    </row>
    <row r="89" spans="1:27" ht="15.75">
      <c r="A89" s="400">
        <v>40</v>
      </c>
      <c r="B89" s="395" t="s">
        <v>351</v>
      </c>
      <c r="C89" s="490" t="s">
        <v>331</v>
      </c>
      <c r="D89" s="467" t="s">
        <v>1413</v>
      </c>
      <c r="E89" s="1"/>
      <c r="F89" s="230">
        <v>1</v>
      </c>
      <c r="G89" s="47" t="s">
        <v>352</v>
      </c>
      <c r="H89" s="464" t="s">
        <v>1422</v>
      </c>
      <c r="I89" s="1"/>
      <c r="J89" s="72"/>
      <c r="K89" s="1"/>
      <c r="L89" s="399">
        <v>417.45</v>
      </c>
      <c r="M89" s="1"/>
      <c r="N89" s="1"/>
      <c r="O89" s="491" t="s">
        <v>221</v>
      </c>
      <c r="P89" s="216">
        <v>1</v>
      </c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"/>
    </row>
    <row r="90" spans="1:27" ht="18.75" customHeight="1">
      <c r="A90" s="400"/>
      <c r="B90" s="395"/>
      <c r="C90" s="490"/>
      <c r="D90" s="468"/>
      <c r="E90" s="1"/>
      <c r="F90" s="230">
        <v>2</v>
      </c>
      <c r="G90" s="47" t="s">
        <v>353</v>
      </c>
      <c r="H90" s="465"/>
      <c r="I90" s="1"/>
      <c r="J90" s="72"/>
      <c r="K90" s="1"/>
      <c r="L90" s="399"/>
      <c r="M90" s="1"/>
      <c r="N90" s="1"/>
      <c r="O90" s="491"/>
      <c r="P90" s="216"/>
      <c r="Q90" s="240"/>
      <c r="R90" s="240">
        <v>1</v>
      </c>
      <c r="S90" s="239"/>
      <c r="T90" s="239"/>
      <c r="U90" s="239"/>
      <c r="V90" s="239"/>
      <c r="W90" s="239"/>
      <c r="X90" s="239"/>
      <c r="Y90" s="239"/>
      <c r="Z90" s="239"/>
      <c r="AA90" s="2"/>
    </row>
    <row r="91" spans="1:27" ht="18.75" customHeight="1">
      <c r="A91" s="400"/>
      <c r="B91" s="395"/>
      <c r="C91" s="490"/>
      <c r="D91" s="468"/>
      <c r="E91" s="1"/>
      <c r="F91" s="230">
        <v>3</v>
      </c>
      <c r="G91" s="47" t="s">
        <v>354</v>
      </c>
      <c r="H91" s="465"/>
      <c r="I91" s="1"/>
      <c r="J91" s="72"/>
      <c r="K91" s="1"/>
      <c r="L91" s="399"/>
      <c r="M91" s="1"/>
      <c r="N91" s="1"/>
      <c r="O91" s="491"/>
      <c r="P91" s="216"/>
      <c r="Q91" s="240"/>
      <c r="R91" s="240">
        <v>1</v>
      </c>
      <c r="S91" s="239"/>
      <c r="T91" s="239"/>
      <c r="U91" s="239"/>
      <c r="V91" s="239"/>
      <c r="W91" s="239"/>
      <c r="X91" s="239"/>
      <c r="Y91" s="239"/>
      <c r="Z91" s="239"/>
      <c r="AA91" s="2"/>
    </row>
    <row r="92" spans="1:27" ht="18.75" customHeight="1">
      <c r="A92" s="400"/>
      <c r="B92" s="395"/>
      <c r="C92" s="490"/>
      <c r="D92" s="469"/>
      <c r="E92" s="1"/>
      <c r="F92" s="230">
        <v>4</v>
      </c>
      <c r="G92" s="47" t="s">
        <v>355</v>
      </c>
      <c r="H92" s="466"/>
      <c r="I92" s="1"/>
      <c r="J92" s="72"/>
      <c r="K92" s="1"/>
      <c r="L92" s="399"/>
      <c r="M92" s="1"/>
      <c r="N92" s="1"/>
      <c r="O92" s="491"/>
      <c r="P92" s="216"/>
      <c r="Q92" s="240">
        <v>1</v>
      </c>
      <c r="R92" s="239"/>
      <c r="S92" s="239"/>
      <c r="T92" s="239"/>
      <c r="U92" s="239"/>
      <c r="V92" s="239"/>
      <c r="W92" s="239"/>
      <c r="X92" s="239"/>
      <c r="Y92" s="239"/>
      <c r="Z92" s="239"/>
      <c r="AA92" s="2"/>
    </row>
    <row r="93" spans="1:27" ht="30">
      <c r="A93" s="225">
        <v>41</v>
      </c>
      <c r="B93" s="223" t="s">
        <v>356</v>
      </c>
      <c r="C93" s="251" t="s">
        <v>331</v>
      </c>
      <c r="D93" s="153" t="s">
        <v>331</v>
      </c>
      <c r="E93" s="1"/>
      <c r="F93" s="230">
        <v>1</v>
      </c>
      <c r="G93" s="47" t="s">
        <v>357</v>
      </c>
      <c r="H93" s="253" t="s">
        <v>1805</v>
      </c>
      <c r="I93" s="1"/>
      <c r="J93" s="72"/>
      <c r="K93" s="1"/>
      <c r="L93" s="65">
        <v>102.34</v>
      </c>
      <c r="M93" s="1"/>
      <c r="N93" s="1"/>
      <c r="O93" s="73" t="s">
        <v>221</v>
      </c>
      <c r="P93" s="216"/>
      <c r="Q93" s="240"/>
      <c r="R93" s="240"/>
      <c r="S93" s="240">
        <v>1</v>
      </c>
      <c r="T93" s="239"/>
      <c r="U93" s="239"/>
      <c r="V93" s="239"/>
      <c r="W93" s="239"/>
      <c r="X93" s="239"/>
      <c r="Y93" s="239"/>
      <c r="Z93" s="239"/>
      <c r="AA93" s="2"/>
    </row>
    <row r="94" spans="1:27" ht="15.75">
      <c r="A94" s="400">
        <v>42</v>
      </c>
      <c r="B94" s="395" t="s">
        <v>358</v>
      </c>
      <c r="C94" s="490" t="s">
        <v>331</v>
      </c>
      <c r="D94" s="467" t="s">
        <v>1414</v>
      </c>
      <c r="E94" s="1"/>
      <c r="F94" s="230">
        <v>1</v>
      </c>
      <c r="G94" s="47" t="s">
        <v>359</v>
      </c>
      <c r="H94" s="470" t="s">
        <v>1800</v>
      </c>
      <c r="I94" s="1"/>
      <c r="J94" s="72"/>
      <c r="K94" s="1"/>
      <c r="L94" s="399">
        <v>204.57</v>
      </c>
      <c r="M94" s="1"/>
      <c r="N94" s="1"/>
      <c r="O94" s="491" t="s">
        <v>221</v>
      </c>
      <c r="P94" s="216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"/>
    </row>
    <row r="95" spans="1:27" ht="15.75">
      <c r="A95" s="400"/>
      <c r="B95" s="395"/>
      <c r="C95" s="490"/>
      <c r="D95" s="469"/>
      <c r="E95" s="1"/>
      <c r="F95" s="230">
        <v>2</v>
      </c>
      <c r="G95" s="47" t="s">
        <v>360</v>
      </c>
      <c r="H95" s="471"/>
      <c r="I95" s="1"/>
      <c r="J95" s="72"/>
      <c r="K95" s="1"/>
      <c r="L95" s="399"/>
      <c r="M95" s="1"/>
      <c r="N95" s="1"/>
      <c r="O95" s="491"/>
      <c r="P95" s="216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"/>
    </row>
    <row r="96" spans="1:27" ht="45">
      <c r="A96" s="225">
        <v>43</v>
      </c>
      <c r="B96" s="223" t="s">
        <v>361</v>
      </c>
      <c r="C96" s="251" t="s">
        <v>331</v>
      </c>
      <c r="D96" s="153"/>
      <c r="E96" s="1"/>
      <c r="F96" s="230">
        <v>1</v>
      </c>
      <c r="G96" s="47" t="s">
        <v>362</v>
      </c>
      <c r="H96" s="168" t="s">
        <v>1423</v>
      </c>
      <c r="I96" s="1"/>
      <c r="J96" s="72"/>
      <c r="K96" s="1"/>
      <c r="L96" s="65">
        <v>104.08</v>
      </c>
      <c r="M96" s="1"/>
      <c r="N96" s="1"/>
      <c r="O96" s="73" t="s">
        <v>221</v>
      </c>
      <c r="P96" s="216"/>
      <c r="Q96" s="240"/>
      <c r="R96" s="240">
        <v>1</v>
      </c>
      <c r="S96" s="239"/>
      <c r="T96" s="239"/>
      <c r="U96" s="239"/>
      <c r="V96" s="239"/>
      <c r="W96" s="239"/>
      <c r="X96" s="239"/>
      <c r="Y96" s="239"/>
      <c r="Z96" s="239"/>
      <c r="AA96" s="2"/>
    </row>
    <row r="97" spans="1:27" ht="15.75">
      <c r="A97" s="400">
        <v>44</v>
      </c>
      <c r="B97" s="395" t="s">
        <v>363</v>
      </c>
      <c r="C97" s="490" t="s">
        <v>364</v>
      </c>
      <c r="D97" s="479" t="s">
        <v>1415</v>
      </c>
      <c r="E97" s="1"/>
      <c r="F97" s="230">
        <v>1</v>
      </c>
      <c r="G97" s="70" t="s">
        <v>365</v>
      </c>
      <c r="H97" s="472" t="s">
        <v>1424</v>
      </c>
      <c r="I97" s="1"/>
      <c r="J97" s="72"/>
      <c r="K97" s="1"/>
      <c r="L97" s="399">
        <v>204.22</v>
      </c>
      <c r="M97" s="1"/>
      <c r="N97" s="1"/>
      <c r="O97" s="491" t="s">
        <v>221</v>
      </c>
      <c r="P97" s="216"/>
      <c r="Q97" s="240"/>
      <c r="R97" s="240">
        <v>1</v>
      </c>
      <c r="S97" s="239"/>
      <c r="T97" s="239"/>
      <c r="U97" s="239"/>
      <c r="V97" s="239"/>
      <c r="W97" s="239"/>
      <c r="X97" s="239"/>
      <c r="Y97" s="239"/>
      <c r="Z97" s="239"/>
      <c r="AA97" s="2"/>
    </row>
    <row r="98" spans="1:27" ht="30" customHeight="1">
      <c r="A98" s="400"/>
      <c r="B98" s="395"/>
      <c r="C98" s="490"/>
      <c r="D98" s="480"/>
      <c r="E98" s="1"/>
      <c r="F98" s="230">
        <v>2</v>
      </c>
      <c r="G98" s="70" t="s">
        <v>366</v>
      </c>
      <c r="H98" s="472"/>
      <c r="I98" s="1"/>
      <c r="J98" s="72"/>
      <c r="K98" s="1"/>
      <c r="L98" s="399"/>
      <c r="M98" s="1"/>
      <c r="N98" s="1"/>
      <c r="O98" s="491"/>
      <c r="P98" s="216">
        <v>1</v>
      </c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" t="s">
        <v>1798</v>
      </c>
    </row>
    <row r="99" spans="1:27" ht="45">
      <c r="A99" s="225">
        <v>45</v>
      </c>
      <c r="B99" s="223" t="s">
        <v>367</v>
      </c>
      <c r="C99" s="251" t="s">
        <v>364</v>
      </c>
      <c r="D99" s="158" t="s">
        <v>1416</v>
      </c>
      <c r="E99" s="1"/>
      <c r="F99" s="230">
        <v>1</v>
      </c>
      <c r="G99" s="70" t="s">
        <v>368</v>
      </c>
      <c r="H99" s="233" t="s">
        <v>1425</v>
      </c>
      <c r="I99" s="1"/>
      <c r="J99" s="72"/>
      <c r="K99" s="1"/>
      <c r="L99" s="65">
        <v>102.6</v>
      </c>
      <c r="M99" s="1"/>
      <c r="N99" s="1"/>
      <c r="O99" s="73" t="s">
        <v>221</v>
      </c>
      <c r="P99" s="216"/>
      <c r="Q99" s="240"/>
      <c r="R99" s="240">
        <v>1</v>
      </c>
      <c r="S99" s="239"/>
      <c r="T99" s="239"/>
      <c r="U99" s="239"/>
      <c r="V99" s="239"/>
      <c r="W99" s="239"/>
      <c r="X99" s="239"/>
      <c r="Y99" s="239"/>
      <c r="Z99" s="239"/>
      <c r="AA99" s="2"/>
    </row>
    <row r="100" spans="1:27" ht="19.5">
      <c r="A100" s="225">
        <v>46</v>
      </c>
      <c r="B100" s="223" t="s">
        <v>369</v>
      </c>
      <c r="C100" s="251" t="s">
        <v>364</v>
      </c>
      <c r="D100" s="158" t="s">
        <v>1417</v>
      </c>
      <c r="E100" s="1"/>
      <c r="F100" s="230">
        <v>1</v>
      </c>
      <c r="G100" s="70" t="s">
        <v>370</v>
      </c>
      <c r="H100" s="166" t="s">
        <v>1806</v>
      </c>
      <c r="I100" s="1"/>
      <c r="J100" s="72" t="s">
        <v>1807</v>
      </c>
      <c r="K100" s="1"/>
      <c r="L100" s="65">
        <v>101.83</v>
      </c>
      <c r="M100" s="1"/>
      <c r="N100" s="1"/>
      <c r="O100" s="73" t="s">
        <v>221</v>
      </c>
      <c r="P100" s="216">
        <v>1</v>
      </c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"/>
    </row>
    <row r="101" spans="1:27" ht="19.5">
      <c r="A101" s="225">
        <v>47</v>
      </c>
      <c r="B101" s="223" t="s">
        <v>371</v>
      </c>
      <c r="C101" s="251" t="s">
        <v>364</v>
      </c>
      <c r="D101" s="158" t="s">
        <v>1418</v>
      </c>
      <c r="E101" s="1"/>
      <c r="F101" s="230">
        <v>1</v>
      </c>
      <c r="G101" s="70" t="s">
        <v>372</v>
      </c>
      <c r="H101" s="166" t="s">
        <v>1799</v>
      </c>
      <c r="I101" s="1"/>
      <c r="J101" s="72"/>
      <c r="K101" s="1"/>
      <c r="L101" s="65">
        <v>102.47</v>
      </c>
      <c r="M101" s="1"/>
      <c r="N101" s="1"/>
      <c r="O101" s="73" t="s">
        <v>221</v>
      </c>
      <c r="P101" s="216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"/>
    </row>
    <row r="102" spans="1:27" ht="18.75" customHeight="1">
      <c r="A102" s="400">
        <v>48</v>
      </c>
      <c r="B102" s="395" t="s">
        <v>373</v>
      </c>
      <c r="C102" s="490" t="s">
        <v>364</v>
      </c>
      <c r="D102" s="479" t="s">
        <v>1419</v>
      </c>
      <c r="E102" s="1"/>
      <c r="F102" s="230">
        <v>1</v>
      </c>
      <c r="G102" s="70" t="s">
        <v>374</v>
      </c>
      <c r="H102" s="473" t="s">
        <v>1447</v>
      </c>
      <c r="I102" s="1"/>
      <c r="J102" s="72"/>
      <c r="K102" s="1"/>
      <c r="L102" s="399">
        <v>408.76</v>
      </c>
      <c r="M102" s="1"/>
      <c r="N102" s="1"/>
      <c r="O102" s="491" t="s">
        <v>221</v>
      </c>
      <c r="P102" s="216"/>
      <c r="Q102" s="240">
        <v>1</v>
      </c>
      <c r="R102" s="239"/>
      <c r="S102" s="239"/>
      <c r="T102" s="239"/>
      <c r="U102" s="239"/>
      <c r="V102" s="239"/>
      <c r="W102" s="239"/>
      <c r="X102" s="239"/>
      <c r="Y102" s="239"/>
      <c r="Z102" s="239"/>
      <c r="AA102" s="2"/>
    </row>
    <row r="103" spans="1:27" ht="18.75" customHeight="1">
      <c r="A103" s="400"/>
      <c r="B103" s="395"/>
      <c r="C103" s="490"/>
      <c r="D103" s="481"/>
      <c r="E103" s="1"/>
      <c r="F103" s="230">
        <v>2</v>
      </c>
      <c r="G103" s="70" t="s">
        <v>375</v>
      </c>
      <c r="H103" s="473"/>
      <c r="I103" s="1"/>
      <c r="J103" s="72"/>
      <c r="K103" s="1"/>
      <c r="L103" s="399"/>
      <c r="M103" s="1"/>
      <c r="N103" s="1"/>
      <c r="O103" s="491"/>
      <c r="P103" s="216"/>
      <c r="Q103" s="240"/>
      <c r="R103" s="240"/>
      <c r="S103" s="240">
        <v>1</v>
      </c>
      <c r="T103" s="239"/>
      <c r="U103" s="239"/>
      <c r="V103" s="239"/>
      <c r="W103" s="239"/>
      <c r="X103" s="239"/>
      <c r="Y103" s="239"/>
      <c r="Z103" s="239"/>
      <c r="AA103" s="2"/>
    </row>
    <row r="104" spans="1:27" ht="18.75" customHeight="1">
      <c r="A104" s="400"/>
      <c r="B104" s="395"/>
      <c r="C104" s="490"/>
      <c r="D104" s="481"/>
      <c r="E104" s="1"/>
      <c r="F104" s="230">
        <v>3</v>
      </c>
      <c r="G104" s="70" t="s">
        <v>376</v>
      </c>
      <c r="H104" s="473"/>
      <c r="I104" s="1"/>
      <c r="J104" s="72"/>
      <c r="K104" s="1"/>
      <c r="L104" s="399"/>
      <c r="M104" s="1"/>
      <c r="N104" s="1"/>
      <c r="O104" s="491"/>
      <c r="P104" s="216"/>
      <c r="Q104" s="240"/>
      <c r="R104" s="240"/>
      <c r="S104" s="240">
        <v>1</v>
      </c>
      <c r="T104" s="239"/>
      <c r="U104" s="239"/>
      <c r="V104" s="239"/>
      <c r="W104" s="239"/>
      <c r="X104" s="239"/>
      <c r="Y104" s="239"/>
      <c r="Z104" s="239"/>
      <c r="AA104" s="2"/>
    </row>
    <row r="105" spans="1:27" ht="18.75" customHeight="1">
      <c r="A105" s="400"/>
      <c r="B105" s="395"/>
      <c r="C105" s="490"/>
      <c r="D105" s="480"/>
      <c r="E105" s="1"/>
      <c r="F105" s="230">
        <v>4</v>
      </c>
      <c r="G105" s="70" t="s">
        <v>377</v>
      </c>
      <c r="H105" s="473"/>
      <c r="I105" s="1"/>
      <c r="J105" s="72"/>
      <c r="K105" s="1"/>
      <c r="L105" s="399"/>
      <c r="M105" s="1"/>
      <c r="N105" s="1"/>
      <c r="O105" s="491"/>
      <c r="P105" s="216"/>
      <c r="Q105" s="240"/>
      <c r="R105" s="240">
        <v>1</v>
      </c>
      <c r="S105" s="239"/>
      <c r="T105" s="239"/>
      <c r="U105" s="239"/>
      <c r="V105" s="239"/>
      <c r="W105" s="239"/>
      <c r="X105" s="239"/>
      <c r="Y105" s="239"/>
      <c r="Z105" s="239"/>
      <c r="AA105" s="2"/>
    </row>
    <row r="106" spans="1:27" ht="30">
      <c r="A106" s="225">
        <v>49</v>
      </c>
      <c r="B106" s="223" t="s">
        <v>378</v>
      </c>
      <c r="C106" s="251" t="s">
        <v>364</v>
      </c>
      <c r="D106" s="158" t="s">
        <v>364</v>
      </c>
      <c r="E106" s="1"/>
      <c r="F106" s="230">
        <v>1</v>
      </c>
      <c r="G106" s="70" t="s">
        <v>379</v>
      </c>
      <c r="H106" s="164" t="s">
        <v>1808</v>
      </c>
      <c r="I106" s="1"/>
      <c r="J106" s="72"/>
      <c r="K106" s="1"/>
      <c r="L106" s="65">
        <v>102.04</v>
      </c>
      <c r="M106" s="1"/>
      <c r="N106" s="1"/>
      <c r="O106" s="73" t="s">
        <v>221</v>
      </c>
      <c r="P106" s="216"/>
      <c r="Q106" s="240"/>
      <c r="R106" s="240">
        <v>1</v>
      </c>
      <c r="S106" s="239"/>
      <c r="T106" s="239"/>
      <c r="U106" s="239"/>
      <c r="V106" s="239"/>
      <c r="W106" s="239"/>
      <c r="X106" s="239"/>
      <c r="Y106" s="239"/>
      <c r="Z106" s="239"/>
      <c r="AA106" s="2"/>
    </row>
    <row r="107" spans="1:27">
      <c r="A107" s="228"/>
      <c r="B107" s="255" t="s">
        <v>223</v>
      </c>
      <c r="C107" s="236"/>
      <c r="D107" s="236"/>
      <c r="E107" s="231"/>
      <c r="F107" s="125">
        <f>F11+F12+F13+F15+F17+F21+F22+F24+F26+F27+F30+F32+F33+F36+F38+F39+F41+F45+F47+F48+F51+F52+F53+F55+F56+F58+F59+F64+F66+F68+F70+F71+F72+F73+F75+F82+F84+F85+F88+F92+F93+F95+F96+F98+F99+F100+F101+F105+F106</f>
        <v>99</v>
      </c>
      <c r="G107" s="63"/>
      <c r="H107" s="166"/>
      <c r="I107" s="1"/>
      <c r="J107" s="1"/>
      <c r="K107" s="1"/>
      <c r="L107" s="22">
        <f>SUM(L8:L106)</f>
        <v>10187.990000000002</v>
      </c>
      <c r="M107" s="1"/>
      <c r="N107" s="1"/>
      <c r="O107" s="76"/>
      <c r="P107" s="125">
        <f t="shared" ref="P107:Z107" si="0">SUM(P8:P106)</f>
        <v>10</v>
      </c>
      <c r="Q107" s="22">
        <f t="shared" si="0"/>
        <v>6</v>
      </c>
      <c r="R107" s="125">
        <f t="shared" si="0"/>
        <v>47</v>
      </c>
      <c r="S107" s="22">
        <f t="shared" si="0"/>
        <v>9</v>
      </c>
      <c r="T107" s="22">
        <f t="shared" si="0"/>
        <v>0</v>
      </c>
      <c r="U107" s="22">
        <f t="shared" si="0"/>
        <v>0</v>
      </c>
      <c r="V107" s="22">
        <f t="shared" si="0"/>
        <v>0</v>
      </c>
      <c r="W107" s="22">
        <f t="shared" si="0"/>
        <v>0</v>
      </c>
      <c r="X107" s="22">
        <f t="shared" si="0"/>
        <v>0</v>
      </c>
      <c r="Y107" s="22">
        <f t="shared" si="0"/>
        <v>0</v>
      </c>
      <c r="Z107" s="31">
        <f t="shared" si="0"/>
        <v>0</v>
      </c>
      <c r="AA107" s="2"/>
    </row>
    <row r="108" spans="1:27" ht="15.75">
      <c r="D108" s="159"/>
      <c r="H108" s="56">
        <f>COUNTIF(H8:H106,"Retender")</f>
        <v>2</v>
      </c>
    </row>
    <row r="109" spans="1:27" ht="15.75">
      <c r="D109" s="160"/>
      <c r="H109" s="56">
        <f>COUNTIF(H9:H107,"Tender Process")</f>
        <v>15</v>
      </c>
    </row>
    <row r="110" spans="1:27" ht="15.75">
      <c r="D110" s="160"/>
      <c r="H110" s="170"/>
    </row>
    <row r="111" spans="1:27" ht="15.75">
      <c r="D111" s="160"/>
      <c r="H111" s="170"/>
    </row>
    <row r="112" spans="1:27" ht="15.75">
      <c r="D112" s="160"/>
      <c r="H112" s="170"/>
    </row>
    <row r="113" spans="4:8" ht="15.75">
      <c r="D113" s="252" t="s">
        <v>1322</v>
      </c>
      <c r="H113" s="170"/>
    </row>
    <row r="114" spans="4:8" ht="15.75">
      <c r="D114" s="252" t="s">
        <v>1323</v>
      </c>
      <c r="H114" s="171"/>
    </row>
    <row r="115" spans="4:8" ht="15.75">
      <c r="H115" s="171"/>
    </row>
  </sheetData>
  <mergeCells count="237">
    <mergeCell ref="A2:AA2"/>
    <mergeCell ref="A1:AA1"/>
    <mergeCell ref="A3:Y3"/>
    <mergeCell ref="A102:A105"/>
    <mergeCell ref="B102:B105"/>
    <mergeCell ref="C102:C105"/>
    <mergeCell ref="L102:L105"/>
    <mergeCell ref="O102:O105"/>
    <mergeCell ref="A97:A98"/>
    <mergeCell ref="B97:B98"/>
    <mergeCell ref="C97:C98"/>
    <mergeCell ref="L97:L98"/>
    <mergeCell ref="O97:O98"/>
    <mergeCell ref="A94:A95"/>
    <mergeCell ref="B94:B95"/>
    <mergeCell ref="C94:C95"/>
    <mergeCell ref="L94:L95"/>
    <mergeCell ref="O94:O95"/>
    <mergeCell ref="A89:A92"/>
    <mergeCell ref="B89:B92"/>
    <mergeCell ref="C89:C92"/>
    <mergeCell ref="L89:L92"/>
    <mergeCell ref="O89:O92"/>
    <mergeCell ref="A86:A88"/>
    <mergeCell ref="B86:B88"/>
    <mergeCell ref="C86:C88"/>
    <mergeCell ref="L86:L88"/>
    <mergeCell ref="O86:O88"/>
    <mergeCell ref="A83:A84"/>
    <mergeCell ref="B83:B84"/>
    <mergeCell ref="C83:C84"/>
    <mergeCell ref="L83:L84"/>
    <mergeCell ref="O83:O84"/>
    <mergeCell ref="H83:H84"/>
    <mergeCell ref="H86:H88"/>
    <mergeCell ref="A76:A82"/>
    <mergeCell ref="B76:B82"/>
    <mergeCell ref="C76:C82"/>
    <mergeCell ref="L76:L82"/>
    <mergeCell ref="O76:O82"/>
    <mergeCell ref="A74:A75"/>
    <mergeCell ref="B74:B75"/>
    <mergeCell ref="C74:C75"/>
    <mergeCell ref="L74:L75"/>
    <mergeCell ref="O74:O75"/>
    <mergeCell ref="H76:H82"/>
    <mergeCell ref="I75:I81"/>
    <mergeCell ref="H74:H75"/>
    <mergeCell ref="A69:A70"/>
    <mergeCell ref="B69:B70"/>
    <mergeCell ref="C69:C70"/>
    <mergeCell ref="L69:L70"/>
    <mergeCell ref="O69:O70"/>
    <mergeCell ref="A67:A68"/>
    <mergeCell ref="B67:B68"/>
    <mergeCell ref="C67:C68"/>
    <mergeCell ref="L67:L68"/>
    <mergeCell ref="O67:O68"/>
    <mergeCell ref="H67:H68"/>
    <mergeCell ref="H69:H70"/>
    <mergeCell ref="A65:A66"/>
    <mergeCell ref="B65:B66"/>
    <mergeCell ref="C65:C66"/>
    <mergeCell ref="L65:L66"/>
    <mergeCell ref="O65:O66"/>
    <mergeCell ref="A60:A64"/>
    <mergeCell ref="B60:B64"/>
    <mergeCell ref="C60:C64"/>
    <mergeCell ref="L60:L64"/>
    <mergeCell ref="O60:O64"/>
    <mergeCell ref="H60:H64"/>
    <mergeCell ref="I60:I64"/>
    <mergeCell ref="H65:H66"/>
    <mergeCell ref="I65:I66"/>
    <mergeCell ref="A57:A58"/>
    <mergeCell ref="B57:B58"/>
    <mergeCell ref="C57:C58"/>
    <mergeCell ref="L57:L58"/>
    <mergeCell ref="O57:O58"/>
    <mergeCell ref="A54:A55"/>
    <mergeCell ref="B54:B55"/>
    <mergeCell ref="C54:C55"/>
    <mergeCell ref="L54:L55"/>
    <mergeCell ref="O54:O55"/>
    <mergeCell ref="H57:H58"/>
    <mergeCell ref="I57:I58"/>
    <mergeCell ref="H54:H55"/>
    <mergeCell ref="D54:D55"/>
    <mergeCell ref="D57:D58"/>
    <mergeCell ref="A49:A51"/>
    <mergeCell ref="B49:B51"/>
    <mergeCell ref="C49:C51"/>
    <mergeCell ref="L49:L51"/>
    <mergeCell ref="O49:O51"/>
    <mergeCell ref="A46:A47"/>
    <mergeCell ref="B46:B47"/>
    <mergeCell ref="C46:C47"/>
    <mergeCell ref="L46:L47"/>
    <mergeCell ref="O46:O47"/>
    <mergeCell ref="H46:H47"/>
    <mergeCell ref="I46:I47"/>
    <mergeCell ref="H49:H51"/>
    <mergeCell ref="D46:D47"/>
    <mergeCell ref="D49:D51"/>
    <mergeCell ref="A42:A45"/>
    <mergeCell ref="B42:B45"/>
    <mergeCell ref="C42:C45"/>
    <mergeCell ref="L42:L45"/>
    <mergeCell ref="O42:O45"/>
    <mergeCell ref="A40:A41"/>
    <mergeCell ref="B40:B41"/>
    <mergeCell ref="C40:C41"/>
    <mergeCell ref="L40:L41"/>
    <mergeCell ref="O40:O41"/>
    <mergeCell ref="H40:H41"/>
    <mergeCell ref="I40:I41"/>
    <mergeCell ref="H42:H45"/>
    <mergeCell ref="I42:I45"/>
    <mergeCell ref="D40:D41"/>
    <mergeCell ref="D42:D45"/>
    <mergeCell ref="A37:A38"/>
    <mergeCell ref="B37:B38"/>
    <mergeCell ref="C37:C38"/>
    <mergeCell ref="L37:L38"/>
    <mergeCell ref="O37:O38"/>
    <mergeCell ref="A34:A36"/>
    <mergeCell ref="B34:B36"/>
    <mergeCell ref="C34:C36"/>
    <mergeCell ref="L34:L36"/>
    <mergeCell ref="O34:O36"/>
    <mergeCell ref="H34:H36"/>
    <mergeCell ref="H37:H38"/>
    <mergeCell ref="I37:I38"/>
    <mergeCell ref="I34:I36"/>
    <mergeCell ref="D34:D36"/>
    <mergeCell ref="D37:D38"/>
    <mergeCell ref="A31:A32"/>
    <mergeCell ref="B31:B32"/>
    <mergeCell ref="C31:C32"/>
    <mergeCell ref="L31:L32"/>
    <mergeCell ref="O31:O32"/>
    <mergeCell ref="A28:A30"/>
    <mergeCell ref="B28:B30"/>
    <mergeCell ref="C28:C30"/>
    <mergeCell ref="L28:L30"/>
    <mergeCell ref="O28:O30"/>
    <mergeCell ref="H28:H30"/>
    <mergeCell ref="H31:H32"/>
    <mergeCell ref="I28:I30"/>
    <mergeCell ref="D28:D30"/>
    <mergeCell ref="D31:D32"/>
    <mergeCell ref="A25:A26"/>
    <mergeCell ref="B25:B26"/>
    <mergeCell ref="C25:C26"/>
    <mergeCell ref="L25:L26"/>
    <mergeCell ref="O25:O26"/>
    <mergeCell ref="A23:A24"/>
    <mergeCell ref="B23:B24"/>
    <mergeCell ref="C23:C24"/>
    <mergeCell ref="L23:L24"/>
    <mergeCell ref="O23:O24"/>
    <mergeCell ref="H23:H24"/>
    <mergeCell ref="H25:H26"/>
    <mergeCell ref="D23:D24"/>
    <mergeCell ref="D25:D26"/>
    <mergeCell ref="A18:A21"/>
    <mergeCell ref="B18:B21"/>
    <mergeCell ref="C18:C21"/>
    <mergeCell ref="L18:L21"/>
    <mergeCell ref="O18:O21"/>
    <mergeCell ref="A16:A17"/>
    <mergeCell ref="B16:B17"/>
    <mergeCell ref="C16:C17"/>
    <mergeCell ref="L16:L17"/>
    <mergeCell ref="O16:O17"/>
    <mergeCell ref="H16:H17"/>
    <mergeCell ref="H18:H21"/>
    <mergeCell ref="D18:D21"/>
    <mergeCell ref="D16:D17"/>
    <mergeCell ref="A14:A15"/>
    <mergeCell ref="B14:B15"/>
    <mergeCell ref="C14:C15"/>
    <mergeCell ref="L14:L15"/>
    <mergeCell ref="O14:O15"/>
    <mergeCell ref="O8:O11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A8:A11"/>
    <mergeCell ref="B8:B11"/>
    <mergeCell ref="C8:C11"/>
    <mergeCell ref="L8:L11"/>
    <mergeCell ref="D8:D11"/>
    <mergeCell ref="H8:H11"/>
    <mergeCell ref="I8:I11"/>
    <mergeCell ref="H14:H15"/>
    <mergeCell ref="D14:D15"/>
    <mergeCell ref="Z3:AA3"/>
    <mergeCell ref="A5:A7"/>
    <mergeCell ref="B5:B7"/>
    <mergeCell ref="C5:C7"/>
    <mergeCell ref="D5:D7"/>
    <mergeCell ref="F5:F7"/>
    <mergeCell ref="G5:G7"/>
    <mergeCell ref="H5:H7"/>
    <mergeCell ref="J5:J7"/>
    <mergeCell ref="P6:P7"/>
    <mergeCell ref="Q6:Q7"/>
    <mergeCell ref="L5:L7"/>
    <mergeCell ref="M5:M7"/>
    <mergeCell ref="N5:N7"/>
    <mergeCell ref="O5:O7"/>
    <mergeCell ref="K5:K7"/>
    <mergeCell ref="I5:I7"/>
    <mergeCell ref="A4:AA4"/>
    <mergeCell ref="H89:H92"/>
    <mergeCell ref="D89:D92"/>
    <mergeCell ref="D86:D88"/>
    <mergeCell ref="H94:H95"/>
    <mergeCell ref="H97:H98"/>
    <mergeCell ref="H102:H105"/>
    <mergeCell ref="D60:D64"/>
    <mergeCell ref="D65:D66"/>
    <mergeCell ref="D67:D68"/>
    <mergeCell ref="D69:D70"/>
    <mergeCell ref="D74:D75"/>
    <mergeCell ref="D83:D84"/>
    <mergeCell ref="D94:D95"/>
    <mergeCell ref="D97:D98"/>
    <mergeCell ref="D102:D105"/>
    <mergeCell ref="D76:D82"/>
  </mergeCells>
  <pageMargins left="0.26" right="0.12" top="0.37" bottom="0.34" header="0.13" footer="0.13"/>
  <pageSetup scale="56" orientation="landscape" r:id="rId1"/>
  <headerFooter differentOddEven="1" differentFirst="1"/>
  <rowBreaks count="2" manualBreakCount="2">
    <brk id="47" max="26" man="1"/>
    <brk id="85" max="26" man="1"/>
  </rowBreaks>
  <colBreaks count="1" manualBreakCount="1">
    <brk id="27" max="10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Y66"/>
  <sheetViews>
    <sheetView showGridLines="0" view="pageBreakPreview" zoomScale="84" zoomScaleSheetLayoutView="8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58" sqref="G58"/>
    </sheetView>
  </sheetViews>
  <sheetFormatPr defaultRowHeight="15"/>
  <cols>
    <col min="1" max="1" width="4.140625" style="17" customWidth="1"/>
    <col min="2" max="2" width="8" style="17" customWidth="1"/>
    <col min="3" max="3" width="8.42578125" style="17" customWidth="1"/>
    <col min="4" max="4" width="17" style="17" customWidth="1"/>
    <col min="5" max="5" width="3.85546875" bestFit="1" customWidth="1"/>
    <col min="6" max="6" width="25.5703125" customWidth="1"/>
    <col min="7" max="7" width="23" style="56" customWidth="1"/>
    <col min="8" max="8" width="7.85546875" style="18" customWidth="1"/>
    <col min="9" max="9" width="8.140625" hidden="1" customWidth="1"/>
    <col min="10" max="10" width="8.5703125" style="17" customWidth="1"/>
    <col min="11" max="11" width="9.140625" hidden="1" customWidth="1"/>
    <col min="12" max="12" width="6.140625" hidden="1" customWidth="1"/>
    <col min="13" max="13" width="9.140625" style="81" customWidth="1"/>
    <col min="14" max="14" width="4.28515625" style="14" customWidth="1"/>
    <col min="15" max="23" width="5.7109375" customWidth="1"/>
  </cols>
  <sheetData>
    <row r="1" spans="1:25">
      <c r="A1" s="534" t="s">
        <v>18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</row>
    <row r="2" spans="1:25" ht="15" customHeight="1">
      <c r="A2" s="537" t="str">
        <f>Patna!A2</f>
        <v>Progress Report for the construction of SSS ( Sanc. Year 2012 - 13 )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</row>
    <row r="3" spans="1:25">
      <c r="A3" s="536" t="s">
        <v>52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24" t="str">
        <f>Summary!V3</f>
        <v>Date:-31.07.2014</v>
      </c>
      <c r="Y3" s="525"/>
    </row>
    <row r="4" spans="1:25" ht="15" customHeight="1">
      <c r="A4" s="529" t="s">
        <v>1837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</row>
    <row r="5" spans="1:25" ht="18" customHeight="1">
      <c r="A5" s="395" t="s">
        <v>0</v>
      </c>
      <c r="B5" s="395" t="s">
        <v>1</v>
      </c>
      <c r="C5" s="395" t="s">
        <v>2</v>
      </c>
      <c r="D5" s="395" t="s">
        <v>3</v>
      </c>
      <c r="E5" s="395" t="s">
        <v>0</v>
      </c>
      <c r="F5" s="412" t="s">
        <v>4</v>
      </c>
      <c r="G5" s="395" t="s">
        <v>5</v>
      </c>
      <c r="H5" s="396" t="s">
        <v>226</v>
      </c>
      <c r="I5" s="395" t="s">
        <v>224</v>
      </c>
      <c r="J5" s="396" t="s">
        <v>225</v>
      </c>
      <c r="K5" s="396" t="s">
        <v>32</v>
      </c>
      <c r="L5" s="395" t="s">
        <v>19</v>
      </c>
      <c r="M5" s="396" t="s">
        <v>33</v>
      </c>
      <c r="N5" s="393" t="s">
        <v>15</v>
      </c>
      <c r="O5" s="393"/>
      <c r="P5" s="393"/>
      <c r="Q5" s="393"/>
      <c r="R5" s="393"/>
      <c r="S5" s="393"/>
      <c r="T5" s="393"/>
      <c r="U5" s="393"/>
      <c r="V5" s="393"/>
      <c r="W5" s="393"/>
      <c r="X5" s="396" t="s">
        <v>20</v>
      </c>
      <c r="Y5" s="531" t="s">
        <v>13</v>
      </c>
    </row>
    <row r="6" spans="1:25" ht="29.25" customHeight="1">
      <c r="A6" s="395"/>
      <c r="B6" s="395"/>
      <c r="C6" s="395"/>
      <c r="D6" s="395"/>
      <c r="E6" s="395"/>
      <c r="F6" s="412"/>
      <c r="G6" s="395"/>
      <c r="H6" s="397"/>
      <c r="I6" s="395"/>
      <c r="J6" s="397"/>
      <c r="K6" s="397"/>
      <c r="L6" s="395"/>
      <c r="M6" s="397"/>
      <c r="N6" s="409" t="s">
        <v>6</v>
      </c>
      <c r="O6" s="410" t="s">
        <v>14</v>
      </c>
      <c r="P6" s="411" t="s">
        <v>9</v>
      </c>
      <c r="Q6" s="395" t="s">
        <v>8</v>
      </c>
      <c r="R6" s="394" t="s">
        <v>16</v>
      </c>
      <c r="S6" s="394"/>
      <c r="T6" s="409" t="s">
        <v>17</v>
      </c>
      <c r="U6" s="409"/>
      <c r="V6" s="392" t="s">
        <v>12</v>
      </c>
      <c r="W6" s="392" t="s">
        <v>7</v>
      </c>
      <c r="X6" s="397"/>
      <c r="Y6" s="532"/>
    </row>
    <row r="7" spans="1:25" ht="27.75" customHeight="1">
      <c r="A7" s="395"/>
      <c r="B7" s="395"/>
      <c r="C7" s="395"/>
      <c r="D7" s="395"/>
      <c r="E7" s="395"/>
      <c r="F7" s="412"/>
      <c r="G7" s="395"/>
      <c r="H7" s="398"/>
      <c r="I7" s="395"/>
      <c r="J7" s="398"/>
      <c r="K7" s="398"/>
      <c r="L7" s="395"/>
      <c r="M7" s="398"/>
      <c r="N7" s="409"/>
      <c r="O7" s="410"/>
      <c r="P7" s="411"/>
      <c r="Q7" s="395"/>
      <c r="R7" s="23" t="s">
        <v>10</v>
      </c>
      <c r="S7" s="23" t="s">
        <v>11</v>
      </c>
      <c r="T7" s="23" t="s">
        <v>10</v>
      </c>
      <c r="U7" s="23" t="s">
        <v>11</v>
      </c>
      <c r="V7" s="392"/>
      <c r="W7" s="392"/>
      <c r="X7" s="398"/>
      <c r="Y7" s="533"/>
    </row>
    <row r="8" spans="1:25" ht="18.75" customHeight="1">
      <c r="A8" s="445">
        <v>1</v>
      </c>
      <c r="B8" s="526" t="s">
        <v>380</v>
      </c>
      <c r="C8" s="402" t="s">
        <v>381</v>
      </c>
      <c r="D8" s="467" t="s">
        <v>1472</v>
      </c>
      <c r="E8" s="37">
        <v>1</v>
      </c>
      <c r="F8" s="38" t="s">
        <v>382</v>
      </c>
      <c r="G8" s="470" t="s">
        <v>1799</v>
      </c>
      <c r="H8" s="527"/>
      <c r="J8" s="528">
        <v>209.89</v>
      </c>
      <c r="K8" s="1"/>
      <c r="L8" s="1"/>
      <c r="M8" s="440" t="s">
        <v>221</v>
      </c>
      <c r="N8" s="216"/>
      <c r="O8" s="239"/>
      <c r="P8" s="239"/>
      <c r="Q8" s="239"/>
      <c r="R8" s="239"/>
      <c r="S8" s="239"/>
      <c r="T8" s="239"/>
      <c r="U8" s="239"/>
      <c r="V8" s="239"/>
      <c r="W8" s="1"/>
      <c r="X8" s="1"/>
      <c r="Y8" s="1"/>
    </row>
    <row r="9" spans="1:25" ht="18.75" customHeight="1">
      <c r="A9" s="493"/>
      <c r="B9" s="526"/>
      <c r="C9" s="402"/>
      <c r="D9" s="469"/>
      <c r="E9" s="37">
        <v>2</v>
      </c>
      <c r="F9" s="38" t="s">
        <v>383</v>
      </c>
      <c r="G9" s="471"/>
      <c r="H9" s="527"/>
      <c r="J9" s="528"/>
      <c r="K9" s="1"/>
      <c r="L9" s="1"/>
      <c r="M9" s="440"/>
      <c r="N9" s="216"/>
      <c r="O9" s="239"/>
      <c r="P9" s="239"/>
      <c r="Q9" s="239"/>
      <c r="R9" s="239"/>
      <c r="S9" s="239"/>
      <c r="T9" s="239"/>
      <c r="U9" s="239"/>
      <c r="V9" s="239"/>
      <c r="W9" s="1"/>
      <c r="X9" s="1"/>
      <c r="Y9" s="1"/>
    </row>
    <row r="10" spans="1:25" ht="18.75" customHeight="1">
      <c r="A10" s="400">
        <v>2</v>
      </c>
      <c r="B10" s="526" t="s">
        <v>384</v>
      </c>
      <c r="C10" s="402" t="s">
        <v>381</v>
      </c>
      <c r="D10" s="467" t="s">
        <v>1473</v>
      </c>
      <c r="E10" s="37">
        <v>1</v>
      </c>
      <c r="F10" s="38" t="s">
        <v>352</v>
      </c>
      <c r="G10" s="470" t="s">
        <v>1799</v>
      </c>
      <c r="H10" s="527"/>
      <c r="J10" s="528">
        <v>210.17</v>
      </c>
      <c r="K10" s="1"/>
      <c r="L10" s="1"/>
      <c r="M10" s="440" t="s">
        <v>221</v>
      </c>
      <c r="N10" s="216"/>
      <c r="O10" s="239"/>
      <c r="P10" s="239"/>
      <c r="Q10" s="239"/>
      <c r="R10" s="239"/>
      <c r="S10" s="239"/>
      <c r="T10" s="239"/>
      <c r="U10" s="239"/>
      <c r="V10" s="239"/>
      <c r="W10" s="1"/>
      <c r="X10" s="1"/>
      <c r="Y10" s="1"/>
    </row>
    <row r="11" spans="1:25" ht="18.75" customHeight="1">
      <c r="A11" s="400"/>
      <c r="B11" s="526"/>
      <c r="C11" s="402"/>
      <c r="D11" s="469"/>
      <c r="E11" s="37">
        <v>2</v>
      </c>
      <c r="F11" s="38" t="s">
        <v>385</v>
      </c>
      <c r="G11" s="471"/>
      <c r="H11" s="527"/>
      <c r="J11" s="528"/>
      <c r="K11" s="1"/>
      <c r="L11" s="1"/>
      <c r="M11" s="440"/>
      <c r="N11" s="216"/>
      <c r="O11" s="239"/>
      <c r="P11" s="239"/>
      <c r="Q11" s="239"/>
      <c r="R11" s="239"/>
      <c r="S11" s="239"/>
      <c r="T11" s="239"/>
      <c r="U11" s="239"/>
      <c r="V11" s="239"/>
      <c r="W11" s="1"/>
      <c r="X11" s="1"/>
      <c r="Y11" s="1"/>
    </row>
    <row r="12" spans="1:25" ht="30">
      <c r="A12" s="40">
        <v>3</v>
      </c>
      <c r="B12" s="34" t="s">
        <v>386</v>
      </c>
      <c r="C12" s="41" t="s">
        <v>381</v>
      </c>
      <c r="D12" s="153" t="s">
        <v>1474</v>
      </c>
      <c r="E12" s="37">
        <v>1</v>
      </c>
      <c r="F12" s="38" t="s">
        <v>387</v>
      </c>
      <c r="G12" s="168" t="s">
        <v>1463</v>
      </c>
      <c r="H12" s="50"/>
      <c r="J12" s="32">
        <v>103.88</v>
      </c>
      <c r="K12" s="1"/>
      <c r="L12" s="1"/>
      <c r="M12" s="33" t="s">
        <v>221</v>
      </c>
      <c r="N12" s="216"/>
      <c r="O12" s="295"/>
      <c r="P12" s="295"/>
      <c r="Q12" s="295">
        <v>1</v>
      </c>
      <c r="R12" s="239"/>
      <c r="S12" s="239"/>
      <c r="T12" s="239"/>
      <c r="U12" s="239"/>
      <c r="V12" s="239"/>
      <c r="W12" s="1"/>
      <c r="X12" s="1"/>
      <c r="Y12" s="1"/>
    </row>
    <row r="13" spans="1:25" ht="30">
      <c r="A13" s="40">
        <v>4</v>
      </c>
      <c r="B13" s="34" t="s">
        <v>388</v>
      </c>
      <c r="C13" s="41" t="s">
        <v>381</v>
      </c>
      <c r="D13" s="153" t="s">
        <v>1475</v>
      </c>
      <c r="E13" s="37">
        <v>1</v>
      </c>
      <c r="F13" s="38" t="s">
        <v>389</v>
      </c>
      <c r="G13" s="166" t="s">
        <v>1464</v>
      </c>
      <c r="H13" s="50"/>
      <c r="J13" s="32">
        <v>106.37</v>
      </c>
      <c r="K13" s="1"/>
      <c r="L13" s="1"/>
      <c r="M13" s="33" t="s">
        <v>221</v>
      </c>
      <c r="N13" s="216">
        <v>1</v>
      </c>
      <c r="O13" s="257"/>
      <c r="P13" s="257"/>
      <c r="Q13" s="239"/>
      <c r="R13" s="239"/>
      <c r="S13" s="239"/>
      <c r="T13" s="239"/>
      <c r="U13" s="239"/>
      <c r="V13" s="239"/>
      <c r="W13" s="1"/>
      <c r="X13" s="1"/>
      <c r="Y13" s="1"/>
    </row>
    <row r="14" spans="1:25" ht="15.75">
      <c r="A14" s="400">
        <v>5</v>
      </c>
      <c r="B14" s="526" t="s">
        <v>390</v>
      </c>
      <c r="C14" s="402" t="s">
        <v>381</v>
      </c>
      <c r="D14" s="467" t="s">
        <v>1476</v>
      </c>
      <c r="E14" s="37">
        <v>1</v>
      </c>
      <c r="F14" s="38" t="s">
        <v>391</v>
      </c>
      <c r="G14" s="464" t="s">
        <v>1458</v>
      </c>
      <c r="H14" s="527"/>
      <c r="J14" s="528">
        <v>415.75</v>
      </c>
      <c r="K14" s="1"/>
      <c r="L14" s="1"/>
      <c r="M14" s="440" t="s">
        <v>221</v>
      </c>
      <c r="N14" s="216">
        <v>1</v>
      </c>
      <c r="O14" s="239"/>
      <c r="P14" s="239"/>
      <c r="Q14" s="239"/>
      <c r="R14" s="239"/>
      <c r="S14" s="239"/>
      <c r="T14" s="239"/>
      <c r="U14" s="239"/>
      <c r="V14" s="239"/>
      <c r="W14" s="1"/>
      <c r="X14" s="1"/>
      <c r="Y14" s="1"/>
    </row>
    <row r="15" spans="1:25" ht="18.75" customHeight="1">
      <c r="A15" s="400"/>
      <c r="B15" s="526"/>
      <c r="C15" s="402"/>
      <c r="D15" s="468"/>
      <c r="E15" s="37">
        <v>2</v>
      </c>
      <c r="F15" s="38" t="s">
        <v>392</v>
      </c>
      <c r="G15" s="465"/>
      <c r="H15" s="527"/>
      <c r="J15" s="528"/>
      <c r="K15" s="1"/>
      <c r="L15" s="1"/>
      <c r="M15" s="440"/>
      <c r="N15" s="216">
        <v>1</v>
      </c>
      <c r="O15" s="239"/>
      <c r="P15" s="239"/>
      <c r="Q15" s="239"/>
      <c r="R15" s="239"/>
      <c r="S15" s="239"/>
      <c r="T15" s="239"/>
      <c r="U15" s="239"/>
      <c r="V15" s="239"/>
      <c r="W15" s="1"/>
      <c r="X15" s="1"/>
      <c r="Y15" s="1"/>
    </row>
    <row r="16" spans="1:25" ht="18.75" customHeight="1">
      <c r="A16" s="400"/>
      <c r="B16" s="526"/>
      <c r="C16" s="402"/>
      <c r="D16" s="468"/>
      <c r="E16" s="37">
        <v>3</v>
      </c>
      <c r="F16" s="38" t="s">
        <v>393</v>
      </c>
      <c r="G16" s="465"/>
      <c r="H16" s="527"/>
      <c r="J16" s="528"/>
      <c r="K16" s="1"/>
      <c r="L16" s="1"/>
      <c r="M16" s="440"/>
      <c r="N16" s="216"/>
      <c r="O16" s="295"/>
      <c r="P16" s="295">
        <v>1</v>
      </c>
      <c r="Q16" s="239"/>
      <c r="R16" s="239"/>
      <c r="S16" s="239"/>
      <c r="T16" s="239"/>
      <c r="U16" s="239"/>
      <c r="V16" s="239"/>
      <c r="W16" s="1"/>
      <c r="X16" s="1"/>
      <c r="Y16" s="1"/>
    </row>
    <row r="17" spans="1:25" ht="18.75" customHeight="1">
      <c r="A17" s="400"/>
      <c r="B17" s="526"/>
      <c r="C17" s="402"/>
      <c r="D17" s="469"/>
      <c r="E17" s="37">
        <v>4</v>
      </c>
      <c r="F17" s="38" t="s">
        <v>394</v>
      </c>
      <c r="G17" s="466"/>
      <c r="H17" s="527"/>
      <c r="J17" s="528"/>
      <c r="K17" s="1"/>
      <c r="L17" s="1"/>
      <c r="M17" s="440"/>
      <c r="N17" s="216"/>
      <c r="O17" s="295"/>
      <c r="P17" s="295"/>
      <c r="Q17" s="295">
        <v>1</v>
      </c>
      <c r="R17" s="239"/>
      <c r="S17" s="239"/>
      <c r="T17" s="239"/>
      <c r="U17" s="239"/>
      <c r="V17" s="239"/>
      <c r="W17" s="1"/>
      <c r="X17" s="1"/>
      <c r="Y17" s="1"/>
    </row>
    <row r="18" spans="1:25" ht="18.75" customHeight="1">
      <c r="A18" s="400">
        <v>6</v>
      </c>
      <c r="B18" s="526" t="s">
        <v>395</v>
      </c>
      <c r="C18" s="402" t="s">
        <v>381</v>
      </c>
      <c r="D18" s="467" t="s">
        <v>1477</v>
      </c>
      <c r="E18" s="37">
        <v>1</v>
      </c>
      <c r="F18" s="38" t="s">
        <v>396</v>
      </c>
      <c r="G18" s="464" t="s">
        <v>1799</v>
      </c>
      <c r="H18" s="527"/>
      <c r="J18" s="528">
        <v>211.53</v>
      </c>
      <c r="K18" s="1"/>
      <c r="L18" s="1"/>
      <c r="M18" s="440" t="s">
        <v>221</v>
      </c>
      <c r="N18" s="216"/>
      <c r="O18" s="239"/>
      <c r="P18" s="239"/>
      <c r="Q18" s="239"/>
      <c r="R18" s="239"/>
      <c r="S18" s="239"/>
      <c r="T18" s="239"/>
      <c r="U18" s="239"/>
      <c r="V18" s="239"/>
      <c r="W18" s="1"/>
      <c r="X18" s="1"/>
      <c r="Y18" s="1"/>
    </row>
    <row r="19" spans="1:25" ht="18.75" customHeight="1">
      <c r="A19" s="400"/>
      <c r="B19" s="526"/>
      <c r="C19" s="402"/>
      <c r="D19" s="469"/>
      <c r="E19" s="37">
        <v>2</v>
      </c>
      <c r="F19" s="38" t="s">
        <v>397</v>
      </c>
      <c r="G19" s="466"/>
      <c r="H19" s="527"/>
      <c r="J19" s="528"/>
      <c r="K19" s="1"/>
      <c r="L19" s="1"/>
      <c r="M19" s="440"/>
      <c r="N19" s="216"/>
      <c r="O19" s="239"/>
      <c r="P19" s="239"/>
      <c r="Q19" s="239"/>
      <c r="R19" s="239"/>
      <c r="S19" s="239"/>
      <c r="T19" s="239"/>
      <c r="U19" s="239"/>
      <c r="V19" s="239"/>
      <c r="W19" s="1"/>
      <c r="X19" s="1"/>
      <c r="Y19" s="1"/>
    </row>
    <row r="20" spans="1:25" ht="15.75">
      <c r="A20" s="402">
        <v>7</v>
      </c>
      <c r="B20" s="526" t="s">
        <v>398</v>
      </c>
      <c r="C20" s="402" t="s">
        <v>381</v>
      </c>
      <c r="D20" s="467" t="s">
        <v>1478</v>
      </c>
      <c r="E20" s="43">
        <v>1</v>
      </c>
      <c r="F20" s="38" t="s">
        <v>399</v>
      </c>
      <c r="G20" s="464" t="s">
        <v>1809</v>
      </c>
      <c r="H20" s="527"/>
      <c r="J20" s="528">
        <v>317.04000000000002</v>
      </c>
      <c r="K20" s="1"/>
      <c r="L20" s="1"/>
      <c r="M20" s="440" t="s">
        <v>221</v>
      </c>
      <c r="N20" s="216">
        <v>1</v>
      </c>
      <c r="O20" s="257"/>
      <c r="P20" s="257"/>
      <c r="Q20" s="239"/>
      <c r="R20" s="239"/>
      <c r="S20" s="239"/>
      <c r="T20" s="239"/>
      <c r="U20" s="239"/>
      <c r="V20" s="239"/>
      <c r="W20" s="1"/>
      <c r="X20" s="1"/>
      <c r="Y20" s="1"/>
    </row>
    <row r="21" spans="1:25" ht="18.75" customHeight="1">
      <c r="A21" s="402"/>
      <c r="B21" s="526"/>
      <c r="C21" s="402"/>
      <c r="D21" s="468"/>
      <c r="E21" s="43">
        <v>2</v>
      </c>
      <c r="F21" s="38" t="s">
        <v>400</v>
      </c>
      <c r="G21" s="465"/>
      <c r="H21" s="527"/>
      <c r="J21" s="528"/>
      <c r="K21" s="1"/>
      <c r="L21" s="1"/>
      <c r="M21" s="440"/>
      <c r="N21" s="216"/>
      <c r="O21" s="240"/>
      <c r="P21" s="240">
        <v>1</v>
      </c>
      <c r="Q21" s="241"/>
      <c r="R21" s="239"/>
      <c r="S21" s="239"/>
      <c r="T21" s="239"/>
      <c r="U21" s="239"/>
      <c r="V21" s="239"/>
      <c r="W21" s="1"/>
      <c r="X21" s="1"/>
      <c r="Y21" s="1"/>
    </row>
    <row r="22" spans="1:25" ht="18.75" customHeight="1">
      <c r="A22" s="402"/>
      <c r="B22" s="526"/>
      <c r="C22" s="402"/>
      <c r="D22" s="469"/>
      <c r="E22" s="43">
        <v>3</v>
      </c>
      <c r="F22" s="38" t="s">
        <v>401</v>
      </c>
      <c r="G22" s="466"/>
      <c r="H22" s="527"/>
      <c r="J22" s="528"/>
      <c r="K22" s="1"/>
      <c r="L22" s="1"/>
      <c r="M22" s="440"/>
      <c r="N22" s="216"/>
      <c r="O22" s="240"/>
      <c r="P22" s="240"/>
      <c r="Q22" s="240">
        <v>1</v>
      </c>
      <c r="R22" s="239"/>
      <c r="S22" s="239"/>
      <c r="T22" s="239"/>
      <c r="U22" s="239"/>
      <c r="V22" s="239"/>
      <c r="W22" s="1"/>
      <c r="X22" s="1"/>
      <c r="Y22" s="1"/>
    </row>
    <row r="23" spans="1:25" ht="30">
      <c r="A23" s="40">
        <v>8</v>
      </c>
      <c r="B23" s="34" t="s">
        <v>402</v>
      </c>
      <c r="C23" s="41" t="s">
        <v>381</v>
      </c>
      <c r="D23" s="153" t="s">
        <v>1479</v>
      </c>
      <c r="E23" s="50">
        <v>1</v>
      </c>
      <c r="F23" s="38" t="s">
        <v>403</v>
      </c>
      <c r="G23" s="254" t="s">
        <v>1459</v>
      </c>
      <c r="H23" s="50"/>
      <c r="J23" s="32">
        <v>104.44</v>
      </c>
      <c r="K23" s="1"/>
      <c r="L23" s="1"/>
      <c r="M23" s="33" t="s">
        <v>221</v>
      </c>
      <c r="N23" s="216">
        <v>1</v>
      </c>
      <c r="O23" s="239"/>
      <c r="P23" s="239"/>
      <c r="Q23" s="239"/>
      <c r="R23" s="239"/>
      <c r="S23" s="239"/>
      <c r="T23" s="239"/>
      <c r="U23" s="239"/>
      <c r="V23" s="239"/>
      <c r="W23" s="1"/>
      <c r="X23" s="1"/>
      <c r="Y23" s="1"/>
    </row>
    <row r="24" spans="1:25" ht="18.75">
      <c r="A24" s="40">
        <v>9</v>
      </c>
      <c r="B24" s="34" t="s">
        <v>404</v>
      </c>
      <c r="C24" s="41" t="s">
        <v>381</v>
      </c>
      <c r="D24" s="153" t="s">
        <v>1480</v>
      </c>
      <c r="E24" s="37">
        <v>1</v>
      </c>
      <c r="F24" s="38" t="s">
        <v>405</v>
      </c>
      <c r="G24" s="63" t="s">
        <v>1799</v>
      </c>
      <c r="H24" s="50"/>
      <c r="J24" s="32">
        <v>104.06</v>
      </c>
      <c r="K24" s="1"/>
      <c r="L24" s="1"/>
      <c r="M24" s="33" t="s">
        <v>221</v>
      </c>
      <c r="N24" s="216"/>
      <c r="O24" s="239"/>
      <c r="P24" s="239"/>
      <c r="Q24" s="239"/>
      <c r="R24" s="239"/>
      <c r="S24" s="239"/>
      <c r="T24" s="239"/>
      <c r="U24" s="239"/>
      <c r="V24" s="239"/>
      <c r="W24" s="1"/>
      <c r="X24" s="1"/>
      <c r="Y24" s="1"/>
    </row>
    <row r="25" spans="1:25" ht="18.75">
      <c r="A25" s="40">
        <v>10</v>
      </c>
      <c r="B25" s="34" t="s">
        <v>406</v>
      </c>
      <c r="C25" s="41" t="s">
        <v>381</v>
      </c>
      <c r="D25" s="153" t="s">
        <v>1481</v>
      </c>
      <c r="E25" s="37">
        <v>1</v>
      </c>
      <c r="F25" s="38" t="s">
        <v>407</v>
      </c>
      <c r="G25" s="63" t="s">
        <v>1799</v>
      </c>
      <c r="H25" s="50"/>
      <c r="J25" s="32">
        <v>104.28</v>
      </c>
      <c r="K25" s="1"/>
      <c r="L25" s="1"/>
      <c r="M25" s="33" t="s">
        <v>221</v>
      </c>
      <c r="N25" s="216"/>
      <c r="O25" s="239"/>
      <c r="P25" s="239"/>
      <c r="Q25" s="239"/>
      <c r="R25" s="239"/>
      <c r="S25" s="239"/>
      <c r="T25" s="239"/>
      <c r="U25" s="239"/>
      <c r="V25" s="239"/>
      <c r="W25" s="1"/>
      <c r="X25" s="1"/>
      <c r="Y25" s="1"/>
    </row>
    <row r="26" spans="1:25" ht="18.75" customHeight="1">
      <c r="A26" s="400">
        <v>11</v>
      </c>
      <c r="B26" s="526" t="s">
        <v>408</v>
      </c>
      <c r="C26" s="402" t="s">
        <v>381</v>
      </c>
      <c r="D26" s="467" t="s">
        <v>1482</v>
      </c>
      <c r="E26" s="37">
        <v>1</v>
      </c>
      <c r="F26" s="38" t="s">
        <v>409</v>
      </c>
      <c r="G26" s="464" t="s">
        <v>1460</v>
      </c>
      <c r="H26" s="527"/>
      <c r="J26" s="528">
        <v>319.01</v>
      </c>
      <c r="K26" s="1"/>
      <c r="L26" s="1"/>
      <c r="M26" s="440" t="s">
        <v>221</v>
      </c>
      <c r="N26" s="216">
        <v>1</v>
      </c>
      <c r="O26" s="239"/>
      <c r="P26" s="239"/>
      <c r="Q26" s="239"/>
      <c r="R26" s="239"/>
      <c r="S26" s="239"/>
      <c r="T26" s="239"/>
      <c r="U26" s="239"/>
      <c r="V26" s="239"/>
      <c r="W26" s="1"/>
      <c r="X26" s="1"/>
      <c r="Y26" s="1"/>
    </row>
    <row r="27" spans="1:25" ht="18.75" customHeight="1">
      <c r="A27" s="400"/>
      <c r="B27" s="526"/>
      <c r="C27" s="402"/>
      <c r="D27" s="468"/>
      <c r="E27" s="37">
        <v>2</v>
      </c>
      <c r="F27" s="38" t="s">
        <v>410</v>
      </c>
      <c r="G27" s="465"/>
      <c r="H27" s="527"/>
      <c r="J27" s="528"/>
      <c r="K27" s="1"/>
      <c r="L27" s="1"/>
      <c r="M27" s="440"/>
      <c r="N27" s="216">
        <v>1</v>
      </c>
      <c r="O27" s="239"/>
      <c r="P27" s="239"/>
      <c r="Q27" s="239"/>
      <c r="R27" s="239"/>
      <c r="S27" s="239"/>
      <c r="T27" s="239"/>
      <c r="U27" s="239"/>
      <c r="V27" s="239"/>
      <c r="W27" s="1"/>
      <c r="X27" s="1"/>
      <c r="Y27" s="1"/>
    </row>
    <row r="28" spans="1:25" ht="18.75" customHeight="1">
      <c r="A28" s="400"/>
      <c r="B28" s="526"/>
      <c r="C28" s="402"/>
      <c r="D28" s="469"/>
      <c r="E28" s="37">
        <v>3</v>
      </c>
      <c r="F28" s="38" t="s">
        <v>411</v>
      </c>
      <c r="G28" s="466"/>
      <c r="H28" s="527"/>
      <c r="J28" s="528"/>
      <c r="K28" s="1"/>
      <c r="L28" s="1"/>
      <c r="M28" s="440"/>
      <c r="N28" s="216">
        <v>1</v>
      </c>
      <c r="O28" s="239"/>
      <c r="P28" s="239"/>
      <c r="Q28" s="239"/>
      <c r="R28" s="239"/>
      <c r="S28" s="239"/>
      <c r="T28" s="239"/>
      <c r="U28" s="239"/>
      <c r="V28" s="239"/>
      <c r="W28" s="1"/>
      <c r="X28" s="1"/>
      <c r="Y28" s="1"/>
    </row>
    <row r="29" spans="1:25" ht="30" customHeight="1">
      <c r="A29" s="400">
        <v>12</v>
      </c>
      <c r="B29" s="526" t="s">
        <v>412</v>
      </c>
      <c r="C29" s="402" t="s">
        <v>381</v>
      </c>
      <c r="D29" s="467" t="s">
        <v>1483</v>
      </c>
      <c r="E29" s="37">
        <v>1</v>
      </c>
      <c r="F29" s="38" t="s">
        <v>413</v>
      </c>
      <c r="G29" s="464" t="s">
        <v>1465</v>
      </c>
      <c r="H29" s="527"/>
      <c r="J29" s="528">
        <v>210.53</v>
      </c>
      <c r="K29" s="1"/>
      <c r="L29" s="1"/>
      <c r="M29" s="440" t="s">
        <v>221</v>
      </c>
      <c r="N29" s="216"/>
      <c r="O29" s="240"/>
      <c r="P29" s="240">
        <v>1</v>
      </c>
      <c r="Q29" s="239"/>
      <c r="R29" s="239"/>
      <c r="S29" s="239"/>
      <c r="T29" s="239"/>
      <c r="U29" s="239"/>
      <c r="V29" s="239"/>
      <c r="W29" s="1"/>
      <c r="X29" s="1"/>
      <c r="Y29" s="1"/>
    </row>
    <row r="30" spans="1:25" ht="18.75" customHeight="1">
      <c r="A30" s="400"/>
      <c r="B30" s="526"/>
      <c r="C30" s="402"/>
      <c r="D30" s="469"/>
      <c r="E30" s="37">
        <v>2</v>
      </c>
      <c r="F30" s="38" t="s">
        <v>414</v>
      </c>
      <c r="G30" s="466"/>
      <c r="H30" s="527"/>
      <c r="J30" s="528"/>
      <c r="K30" s="1"/>
      <c r="L30" s="1"/>
      <c r="M30" s="440"/>
      <c r="N30" s="216">
        <v>1</v>
      </c>
      <c r="O30" s="239"/>
      <c r="P30" s="239"/>
      <c r="Q30" s="239"/>
      <c r="R30" s="239"/>
      <c r="S30" s="239"/>
      <c r="T30" s="239"/>
      <c r="U30" s="239"/>
      <c r="V30" s="239"/>
      <c r="W30" s="1"/>
      <c r="X30" s="1"/>
      <c r="Y30" s="1"/>
    </row>
    <row r="31" spans="1:25" ht="30">
      <c r="A31" s="40">
        <v>13</v>
      </c>
      <c r="B31" s="34" t="s">
        <v>415</v>
      </c>
      <c r="C31" s="41" t="s">
        <v>381</v>
      </c>
      <c r="D31" s="153" t="s">
        <v>1484</v>
      </c>
      <c r="E31" s="37">
        <v>1</v>
      </c>
      <c r="F31" s="38" t="s">
        <v>416</v>
      </c>
      <c r="G31" s="166" t="s">
        <v>1466</v>
      </c>
      <c r="H31" s="50"/>
      <c r="J31" s="32">
        <v>105.23</v>
      </c>
      <c r="K31" s="1"/>
      <c r="L31" s="1"/>
      <c r="M31" s="33" t="s">
        <v>221</v>
      </c>
      <c r="N31" s="216"/>
      <c r="O31" s="295"/>
      <c r="P31" s="295"/>
      <c r="Q31" s="295"/>
      <c r="R31" s="295"/>
      <c r="S31" s="295"/>
      <c r="T31" s="295"/>
      <c r="U31" s="295"/>
      <c r="V31" s="295">
        <v>1</v>
      </c>
      <c r="W31" s="1"/>
      <c r="X31" s="1"/>
      <c r="Y31" s="1"/>
    </row>
    <row r="32" spans="1:25" ht="30" customHeight="1">
      <c r="A32" s="400">
        <v>14</v>
      </c>
      <c r="B32" s="526" t="s">
        <v>417</v>
      </c>
      <c r="C32" s="402" t="s">
        <v>381</v>
      </c>
      <c r="D32" s="467" t="s">
        <v>1484</v>
      </c>
      <c r="E32" s="37">
        <v>1</v>
      </c>
      <c r="F32" s="38" t="s">
        <v>418</v>
      </c>
      <c r="G32" s="512" t="s">
        <v>1467</v>
      </c>
      <c r="H32" s="527"/>
      <c r="J32" s="528">
        <v>208.09</v>
      </c>
      <c r="K32" s="1"/>
      <c r="L32" s="1"/>
      <c r="M32" s="440" t="s">
        <v>221</v>
      </c>
      <c r="N32" s="216">
        <v>1</v>
      </c>
      <c r="O32" s="239"/>
      <c r="P32" s="239"/>
      <c r="Q32" s="239"/>
      <c r="R32" s="239"/>
      <c r="S32" s="239"/>
      <c r="T32" s="239"/>
      <c r="U32" s="239"/>
      <c r="V32" s="239"/>
      <c r="W32" s="1"/>
      <c r="X32" s="1"/>
      <c r="Y32" s="1"/>
    </row>
    <row r="33" spans="1:25" ht="18.75" customHeight="1">
      <c r="A33" s="400"/>
      <c r="B33" s="526"/>
      <c r="C33" s="402"/>
      <c r="D33" s="469"/>
      <c r="E33" s="37">
        <v>2</v>
      </c>
      <c r="F33" s="38" t="s">
        <v>419</v>
      </c>
      <c r="G33" s="514"/>
      <c r="H33" s="527"/>
      <c r="J33" s="528"/>
      <c r="K33" s="1"/>
      <c r="L33" s="1"/>
      <c r="M33" s="440"/>
      <c r="N33" s="216">
        <v>1</v>
      </c>
      <c r="O33" s="239"/>
      <c r="P33" s="239"/>
      <c r="Q33" s="239"/>
      <c r="R33" s="239"/>
      <c r="S33" s="239"/>
      <c r="T33" s="239"/>
      <c r="U33" s="239"/>
      <c r="V33" s="239"/>
      <c r="W33" s="1"/>
      <c r="X33" s="1"/>
      <c r="Y33" s="1"/>
    </row>
    <row r="34" spans="1:25" ht="30" customHeight="1">
      <c r="A34" s="400">
        <v>15</v>
      </c>
      <c r="B34" s="526" t="s">
        <v>420</v>
      </c>
      <c r="C34" s="402" t="s">
        <v>381</v>
      </c>
      <c r="D34" s="467" t="s">
        <v>1485</v>
      </c>
      <c r="E34" s="37">
        <v>1</v>
      </c>
      <c r="F34" s="38" t="s">
        <v>421</v>
      </c>
      <c r="G34" s="464" t="s">
        <v>1468</v>
      </c>
      <c r="H34" s="527"/>
      <c r="J34" s="528">
        <v>626.70000000000005</v>
      </c>
      <c r="K34" s="1"/>
      <c r="L34" s="1"/>
      <c r="M34" s="440" t="s">
        <v>221</v>
      </c>
      <c r="N34" s="216"/>
      <c r="O34" s="295"/>
      <c r="P34" s="295">
        <v>1</v>
      </c>
      <c r="Q34" s="239"/>
      <c r="R34" s="239"/>
      <c r="S34" s="239"/>
      <c r="T34" s="239"/>
      <c r="U34" s="239"/>
      <c r="V34" s="239"/>
      <c r="W34" s="1"/>
      <c r="X34" s="1"/>
      <c r="Y34" s="1"/>
    </row>
    <row r="35" spans="1:25" ht="18.75" customHeight="1">
      <c r="A35" s="400"/>
      <c r="B35" s="526"/>
      <c r="C35" s="402"/>
      <c r="D35" s="468"/>
      <c r="E35" s="37">
        <v>2</v>
      </c>
      <c r="F35" s="38" t="s">
        <v>422</v>
      </c>
      <c r="G35" s="465"/>
      <c r="H35" s="527"/>
      <c r="J35" s="528"/>
      <c r="K35" s="1"/>
      <c r="L35" s="1"/>
      <c r="M35" s="440"/>
      <c r="N35" s="216">
        <v>1</v>
      </c>
      <c r="O35" s="239"/>
      <c r="P35" s="239"/>
      <c r="Q35" s="239"/>
      <c r="R35" s="239"/>
      <c r="S35" s="239"/>
      <c r="T35" s="239"/>
      <c r="U35" s="239"/>
      <c r="V35" s="239"/>
      <c r="W35" s="1"/>
      <c r="X35" s="1"/>
      <c r="Y35" s="1"/>
    </row>
    <row r="36" spans="1:25" ht="18.75" customHeight="1">
      <c r="A36" s="400"/>
      <c r="B36" s="526"/>
      <c r="C36" s="402"/>
      <c r="D36" s="468"/>
      <c r="E36" s="37">
        <v>3</v>
      </c>
      <c r="F36" s="38" t="s">
        <v>260</v>
      </c>
      <c r="G36" s="465"/>
      <c r="H36" s="527"/>
      <c r="J36" s="528"/>
      <c r="K36" s="1"/>
      <c r="L36" s="1"/>
      <c r="M36" s="440"/>
      <c r="N36" s="216"/>
      <c r="O36" s="295">
        <v>1</v>
      </c>
      <c r="P36" s="239"/>
      <c r="Q36" s="239"/>
      <c r="R36" s="239"/>
      <c r="S36" s="239"/>
      <c r="T36" s="239"/>
      <c r="U36" s="239"/>
      <c r="V36" s="239"/>
      <c r="W36" s="1"/>
      <c r="X36" s="1"/>
      <c r="Y36" s="1"/>
    </row>
    <row r="37" spans="1:25" ht="18.75" customHeight="1">
      <c r="A37" s="400"/>
      <c r="B37" s="526"/>
      <c r="C37" s="402"/>
      <c r="D37" s="468"/>
      <c r="E37" s="37">
        <v>4</v>
      </c>
      <c r="F37" s="38" t="s">
        <v>423</v>
      </c>
      <c r="G37" s="465"/>
      <c r="H37" s="527"/>
      <c r="J37" s="528"/>
      <c r="K37" s="1"/>
      <c r="L37" s="1"/>
      <c r="M37" s="440"/>
      <c r="N37" s="216"/>
      <c r="O37" s="295"/>
      <c r="P37" s="295">
        <v>1</v>
      </c>
      <c r="Q37" s="239"/>
      <c r="R37" s="239"/>
      <c r="S37" s="239"/>
      <c r="T37" s="239"/>
      <c r="U37" s="239"/>
      <c r="V37" s="239"/>
      <c r="W37" s="1"/>
      <c r="X37" s="1"/>
      <c r="Y37" s="1"/>
    </row>
    <row r="38" spans="1:25" ht="18.75" customHeight="1">
      <c r="A38" s="400"/>
      <c r="B38" s="526"/>
      <c r="C38" s="402"/>
      <c r="D38" s="468"/>
      <c r="E38" s="37">
        <v>5</v>
      </c>
      <c r="F38" s="38" t="s">
        <v>424</v>
      </c>
      <c r="G38" s="465"/>
      <c r="H38" s="527"/>
      <c r="J38" s="528"/>
      <c r="K38" s="1"/>
      <c r="L38" s="1"/>
      <c r="M38" s="440"/>
      <c r="N38" s="216"/>
      <c r="O38" s="295"/>
      <c r="P38" s="295">
        <v>1</v>
      </c>
      <c r="Q38" s="239"/>
      <c r="R38" s="239"/>
      <c r="S38" s="239"/>
      <c r="T38" s="239"/>
      <c r="U38" s="239"/>
      <c r="V38" s="239"/>
      <c r="W38" s="1"/>
      <c r="X38" s="1"/>
      <c r="Y38" s="1"/>
    </row>
    <row r="39" spans="1:25" ht="18.75" customHeight="1">
      <c r="A39" s="400"/>
      <c r="B39" s="526"/>
      <c r="C39" s="402"/>
      <c r="D39" s="469"/>
      <c r="E39" s="37">
        <v>6</v>
      </c>
      <c r="F39" s="38" t="s">
        <v>425</v>
      </c>
      <c r="G39" s="466"/>
      <c r="H39" s="527"/>
      <c r="J39" s="528"/>
      <c r="K39" s="1"/>
      <c r="L39" s="1"/>
      <c r="M39" s="440"/>
      <c r="N39" s="216"/>
      <c r="O39" s="295"/>
      <c r="P39" s="295">
        <v>1</v>
      </c>
      <c r="Q39" s="239"/>
      <c r="R39" s="239"/>
      <c r="S39" s="239"/>
      <c r="T39" s="239"/>
      <c r="U39" s="239"/>
      <c r="V39" s="239"/>
      <c r="W39" s="1"/>
      <c r="X39" s="1"/>
      <c r="Y39" s="1"/>
    </row>
    <row r="40" spans="1:25" ht="18.75" customHeight="1">
      <c r="A40" s="400">
        <v>16</v>
      </c>
      <c r="B40" s="526" t="s">
        <v>426</v>
      </c>
      <c r="C40" s="402" t="s">
        <v>381</v>
      </c>
      <c r="D40" s="477" t="s">
        <v>1486</v>
      </c>
      <c r="E40" s="37">
        <v>1</v>
      </c>
      <c r="F40" s="38" t="s">
        <v>427</v>
      </c>
      <c r="G40" s="501" t="s">
        <v>1799</v>
      </c>
      <c r="H40" s="527"/>
      <c r="J40" s="528">
        <v>312.61</v>
      </c>
      <c r="K40" s="1"/>
      <c r="L40" s="1"/>
      <c r="M40" s="440" t="s">
        <v>221</v>
      </c>
      <c r="N40" s="216"/>
      <c r="O40" s="239"/>
      <c r="P40" s="239"/>
      <c r="Q40" s="239"/>
      <c r="R40" s="239"/>
      <c r="S40" s="239"/>
      <c r="T40" s="239"/>
      <c r="U40" s="239"/>
      <c r="V40" s="239"/>
      <c r="W40" s="1"/>
      <c r="X40" s="1"/>
      <c r="Y40" s="1"/>
    </row>
    <row r="41" spans="1:25" ht="18.75" customHeight="1">
      <c r="A41" s="400"/>
      <c r="B41" s="526"/>
      <c r="C41" s="402"/>
      <c r="D41" s="522"/>
      <c r="E41" s="37">
        <v>2</v>
      </c>
      <c r="F41" s="38" t="s">
        <v>428</v>
      </c>
      <c r="G41" s="523"/>
      <c r="H41" s="527"/>
      <c r="J41" s="528"/>
      <c r="K41" s="1"/>
      <c r="L41" s="1"/>
      <c r="M41" s="440"/>
      <c r="N41" s="216"/>
      <c r="O41" s="239"/>
      <c r="P41" s="239"/>
      <c r="Q41" s="239"/>
      <c r="R41" s="239"/>
      <c r="S41" s="239"/>
      <c r="T41" s="239"/>
      <c r="U41" s="239"/>
      <c r="V41" s="239"/>
      <c r="W41" s="1"/>
      <c r="X41" s="1"/>
      <c r="Y41" s="1"/>
    </row>
    <row r="42" spans="1:25" ht="18.75" customHeight="1">
      <c r="A42" s="400"/>
      <c r="B42" s="526"/>
      <c r="C42" s="402"/>
      <c r="D42" s="478"/>
      <c r="E42" s="37">
        <v>3</v>
      </c>
      <c r="F42" s="38" t="s">
        <v>429</v>
      </c>
      <c r="G42" s="502"/>
      <c r="H42" s="527"/>
      <c r="J42" s="528"/>
      <c r="K42" s="1"/>
      <c r="L42" s="1"/>
      <c r="M42" s="440"/>
      <c r="N42" s="216"/>
      <c r="O42" s="239"/>
      <c r="P42" s="239"/>
      <c r="Q42" s="239"/>
      <c r="R42" s="239"/>
      <c r="S42" s="239"/>
      <c r="T42" s="239"/>
      <c r="U42" s="239"/>
      <c r="V42" s="239"/>
      <c r="W42" s="1"/>
      <c r="X42" s="1"/>
      <c r="Y42" s="1"/>
    </row>
    <row r="43" spans="1:25" ht="30">
      <c r="A43" s="40">
        <v>17</v>
      </c>
      <c r="B43" s="34" t="s">
        <v>430</v>
      </c>
      <c r="C43" s="41" t="s">
        <v>431</v>
      </c>
      <c r="D43" s="156" t="s">
        <v>431</v>
      </c>
      <c r="E43" s="37">
        <v>1</v>
      </c>
      <c r="F43" s="38" t="s">
        <v>432</v>
      </c>
      <c r="G43" s="166" t="s">
        <v>1471</v>
      </c>
      <c r="H43" s="50"/>
      <c r="J43" s="32">
        <v>105.34</v>
      </c>
      <c r="K43" s="1"/>
      <c r="L43" s="1"/>
      <c r="M43" s="33" t="s">
        <v>221</v>
      </c>
      <c r="N43" s="216"/>
      <c r="O43" s="295"/>
      <c r="P43" s="295"/>
      <c r="Q43" s="295"/>
      <c r="R43" s="295">
        <v>1</v>
      </c>
      <c r="S43" s="239"/>
      <c r="T43" s="239"/>
      <c r="U43" s="239"/>
      <c r="V43" s="239"/>
      <c r="W43" s="1"/>
      <c r="X43" s="1"/>
      <c r="Y43" s="1"/>
    </row>
    <row r="44" spans="1:25" ht="18.75">
      <c r="A44" s="40">
        <v>18</v>
      </c>
      <c r="B44" s="34" t="s">
        <v>433</v>
      </c>
      <c r="C44" s="41" t="s">
        <v>431</v>
      </c>
      <c r="D44" s="156" t="s">
        <v>1487</v>
      </c>
      <c r="E44" s="37">
        <v>1</v>
      </c>
      <c r="F44" s="38" t="s">
        <v>434</v>
      </c>
      <c r="G44" s="63" t="s">
        <v>1799</v>
      </c>
      <c r="H44" s="50"/>
      <c r="J44" s="32">
        <v>104.91</v>
      </c>
      <c r="K44" s="1"/>
      <c r="L44" s="1"/>
      <c r="M44" s="33" t="s">
        <v>221</v>
      </c>
      <c r="N44" s="216"/>
      <c r="O44" s="239"/>
      <c r="P44" s="239"/>
      <c r="Q44" s="239"/>
      <c r="R44" s="239"/>
      <c r="S44" s="239"/>
      <c r="T44" s="239"/>
      <c r="U44" s="239"/>
      <c r="V44" s="239"/>
      <c r="W44" s="1"/>
      <c r="X44" s="1"/>
      <c r="Y44" s="1"/>
    </row>
    <row r="45" spans="1:25" ht="30" customHeight="1">
      <c r="A45" s="400">
        <v>19</v>
      </c>
      <c r="B45" s="526" t="s">
        <v>435</v>
      </c>
      <c r="C45" s="402" t="s">
        <v>431</v>
      </c>
      <c r="D45" s="477" t="s">
        <v>1488</v>
      </c>
      <c r="E45" s="37">
        <v>1</v>
      </c>
      <c r="F45" s="38" t="s">
        <v>436</v>
      </c>
      <c r="G45" s="512" t="s">
        <v>1469</v>
      </c>
      <c r="H45" s="527"/>
      <c r="J45" s="528">
        <v>209.98</v>
      </c>
      <c r="K45" s="1"/>
      <c r="L45" s="1"/>
      <c r="M45" s="440" t="s">
        <v>221</v>
      </c>
      <c r="N45" s="216"/>
      <c r="O45" s="295">
        <v>1</v>
      </c>
      <c r="P45" s="239"/>
      <c r="Q45" s="239"/>
      <c r="R45" s="239"/>
      <c r="S45" s="239"/>
      <c r="T45" s="239"/>
      <c r="U45" s="239"/>
      <c r="V45" s="239"/>
      <c r="W45" s="1"/>
      <c r="X45" s="1"/>
      <c r="Y45" s="1"/>
    </row>
    <row r="46" spans="1:25" ht="18.75" customHeight="1">
      <c r="A46" s="400"/>
      <c r="B46" s="526"/>
      <c r="C46" s="402"/>
      <c r="D46" s="478"/>
      <c r="E46" s="37">
        <v>2</v>
      </c>
      <c r="F46" s="38" t="s">
        <v>437</v>
      </c>
      <c r="G46" s="514"/>
      <c r="H46" s="527"/>
      <c r="J46" s="528"/>
      <c r="K46" s="1"/>
      <c r="L46" s="1"/>
      <c r="M46" s="440"/>
      <c r="N46" s="216"/>
      <c r="O46" s="295"/>
      <c r="P46" s="295">
        <v>1</v>
      </c>
      <c r="Q46" s="239"/>
      <c r="R46" s="239"/>
      <c r="S46" s="239"/>
      <c r="T46" s="239"/>
      <c r="U46" s="239"/>
      <c r="V46" s="239"/>
      <c r="W46" s="1"/>
      <c r="X46" s="1"/>
      <c r="Y46" s="1"/>
    </row>
    <row r="47" spans="1:25" ht="30" customHeight="1">
      <c r="A47" s="40">
        <v>20</v>
      </c>
      <c r="B47" s="34" t="s">
        <v>438</v>
      </c>
      <c r="C47" s="41" t="s">
        <v>431</v>
      </c>
      <c r="D47" s="156" t="s">
        <v>1489</v>
      </c>
      <c r="E47" s="37">
        <v>1</v>
      </c>
      <c r="F47" s="38" t="s">
        <v>439</v>
      </c>
      <c r="G47" s="168" t="s">
        <v>1461</v>
      </c>
      <c r="H47" s="50"/>
      <c r="J47" s="32">
        <v>108.09</v>
      </c>
      <c r="K47" s="1"/>
      <c r="L47" s="1"/>
      <c r="M47" s="33"/>
      <c r="N47" s="216">
        <v>1</v>
      </c>
      <c r="O47" s="239"/>
      <c r="P47" s="239"/>
      <c r="Q47" s="239"/>
      <c r="R47" s="239"/>
      <c r="S47" s="239"/>
      <c r="T47" s="239"/>
      <c r="U47" s="239"/>
      <c r="V47" s="239"/>
      <c r="W47" s="1"/>
      <c r="X47" s="1"/>
      <c r="Y47" s="1"/>
    </row>
    <row r="48" spans="1:25" ht="30" customHeight="1">
      <c r="A48" s="400">
        <v>21</v>
      </c>
      <c r="B48" s="526" t="s">
        <v>440</v>
      </c>
      <c r="C48" s="402" t="s">
        <v>431</v>
      </c>
      <c r="D48" s="477" t="s">
        <v>1490</v>
      </c>
      <c r="E48" s="37">
        <v>1</v>
      </c>
      <c r="F48" s="38" t="s">
        <v>441</v>
      </c>
      <c r="G48" s="464" t="s">
        <v>1469</v>
      </c>
      <c r="H48" s="527"/>
      <c r="J48" s="528">
        <v>215.33</v>
      </c>
      <c r="K48" s="1"/>
      <c r="L48" s="1"/>
      <c r="M48" s="440" t="s">
        <v>221</v>
      </c>
      <c r="N48" s="216"/>
      <c r="O48" s="295"/>
      <c r="P48" s="295">
        <v>1</v>
      </c>
      <c r="Q48" s="239"/>
      <c r="R48" s="239"/>
      <c r="S48" s="239"/>
      <c r="T48" s="239"/>
      <c r="U48" s="239"/>
      <c r="V48" s="239"/>
      <c r="W48" s="1"/>
      <c r="X48" s="1"/>
      <c r="Y48" s="1"/>
    </row>
    <row r="49" spans="1:25" ht="18.75" customHeight="1">
      <c r="A49" s="400"/>
      <c r="B49" s="526"/>
      <c r="C49" s="402"/>
      <c r="D49" s="478"/>
      <c r="E49" s="37">
        <v>2</v>
      </c>
      <c r="F49" s="38" t="s">
        <v>442</v>
      </c>
      <c r="G49" s="466"/>
      <c r="H49" s="527"/>
      <c r="J49" s="528"/>
      <c r="K49" s="1"/>
      <c r="L49" s="1"/>
      <c r="M49" s="440"/>
      <c r="N49" s="216"/>
      <c r="O49" s="295">
        <v>1</v>
      </c>
      <c r="P49" s="239"/>
      <c r="Q49" s="239"/>
      <c r="R49" s="239"/>
      <c r="S49" s="239"/>
      <c r="T49" s="239"/>
      <c r="U49" s="239"/>
      <c r="V49" s="239"/>
      <c r="W49" s="1"/>
      <c r="X49" s="1"/>
      <c r="Y49" s="1"/>
    </row>
    <row r="50" spans="1:25" ht="18.75" customHeight="1">
      <c r="A50" s="400">
        <v>22</v>
      </c>
      <c r="B50" s="526" t="s">
        <v>443</v>
      </c>
      <c r="C50" s="402" t="s">
        <v>431</v>
      </c>
      <c r="D50" s="477" t="s">
        <v>1491</v>
      </c>
      <c r="E50" s="37">
        <v>1</v>
      </c>
      <c r="F50" s="38" t="s">
        <v>444</v>
      </c>
      <c r="G50" s="470" t="s">
        <v>1799</v>
      </c>
      <c r="H50" s="527"/>
      <c r="J50" s="528">
        <v>209</v>
      </c>
      <c r="K50" s="1"/>
      <c r="L50" s="1"/>
      <c r="M50" s="440" t="s">
        <v>221</v>
      </c>
      <c r="N50" s="216"/>
      <c r="O50" s="239"/>
      <c r="P50" s="239"/>
      <c r="Q50" s="239"/>
      <c r="R50" s="239"/>
      <c r="S50" s="239"/>
      <c r="T50" s="239"/>
      <c r="U50" s="239"/>
      <c r="V50" s="239"/>
      <c r="W50" s="1"/>
      <c r="X50" s="1"/>
      <c r="Y50" s="1"/>
    </row>
    <row r="51" spans="1:25" ht="18.75" customHeight="1">
      <c r="A51" s="400"/>
      <c r="B51" s="526"/>
      <c r="C51" s="402"/>
      <c r="D51" s="478"/>
      <c r="E51" s="37">
        <v>2</v>
      </c>
      <c r="F51" s="38" t="s">
        <v>445</v>
      </c>
      <c r="G51" s="471"/>
      <c r="H51" s="527"/>
      <c r="J51" s="528"/>
      <c r="K51" s="1"/>
      <c r="L51" s="1"/>
      <c r="M51" s="440"/>
      <c r="N51" s="216"/>
      <c r="O51" s="239"/>
      <c r="P51" s="239"/>
      <c r="Q51" s="239"/>
      <c r="R51" s="239"/>
      <c r="S51" s="239"/>
      <c r="T51" s="239"/>
      <c r="U51" s="239"/>
      <c r="V51" s="239"/>
      <c r="W51" s="1"/>
      <c r="X51" s="1"/>
      <c r="Y51" s="1"/>
    </row>
    <row r="52" spans="1:25" ht="30" customHeight="1">
      <c r="A52" s="400">
        <v>23</v>
      </c>
      <c r="B52" s="526" t="s">
        <v>446</v>
      </c>
      <c r="C52" s="402" t="s">
        <v>431</v>
      </c>
      <c r="D52" s="477" t="s">
        <v>1492</v>
      </c>
      <c r="E52" s="37">
        <v>1</v>
      </c>
      <c r="F52" s="38" t="s">
        <v>447</v>
      </c>
      <c r="G52" s="464" t="s">
        <v>1470</v>
      </c>
      <c r="H52" s="527"/>
      <c r="J52" s="528">
        <v>429.27</v>
      </c>
      <c r="K52" s="1"/>
      <c r="L52" s="1"/>
      <c r="M52" s="440" t="s">
        <v>221</v>
      </c>
      <c r="N52" s="216">
        <v>1</v>
      </c>
      <c r="O52" s="239"/>
      <c r="P52" s="239"/>
      <c r="Q52" s="239"/>
      <c r="R52" s="239"/>
      <c r="S52" s="239"/>
      <c r="T52" s="239"/>
      <c r="U52" s="239"/>
      <c r="V52" s="239"/>
      <c r="W52" s="1"/>
      <c r="X52" s="1"/>
      <c r="Y52" s="1"/>
    </row>
    <row r="53" spans="1:25" ht="18.75" customHeight="1">
      <c r="A53" s="400"/>
      <c r="B53" s="526"/>
      <c r="C53" s="402"/>
      <c r="D53" s="522"/>
      <c r="E53" s="37">
        <v>2</v>
      </c>
      <c r="F53" s="38" t="s">
        <v>448</v>
      </c>
      <c r="G53" s="465"/>
      <c r="H53" s="527"/>
      <c r="J53" s="528"/>
      <c r="K53" s="1"/>
      <c r="L53" s="1"/>
      <c r="M53" s="440"/>
      <c r="N53" s="216">
        <v>1</v>
      </c>
      <c r="O53" s="239"/>
      <c r="P53" s="239"/>
      <c r="Q53" s="239"/>
      <c r="R53" s="239"/>
      <c r="S53" s="239"/>
      <c r="T53" s="239"/>
      <c r="U53" s="239"/>
      <c r="V53" s="239"/>
      <c r="W53" s="1"/>
      <c r="X53" s="1"/>
      <c r="Y53" s="1"/>
    </row>
    <row r="54" spans="1:25" ht="18.75" customHeight="1">
      <c r="A54" s="400"/>
      <c r="B54" s="526"/>
      <c r="C54" s="402"/>
      <c r="D54" s="522"/>
      <c r="E54" s="37">
        <v>3</v>
      </c>
      <c r="F54" s="38" t="s">
        <v>449</v>
      </c>
      <c r="G54" s="465"/>
      <c r="H54" s="527"/>
      <c r="J54" s="528"/>
      <c r="K54" s="1"/>
      <c r="L54" s="1"/>
      <c r="M54" s="440"/>
      <c r="N54" s="216">
        <v>1</v>
      </c>
      <c r="O54" s="239"/>
      <c r="P54" s="239"/>
      <c r="Q54" s="239"/>
      <c r="R54" s="239"/>
      <c r="S54" s="239"/>
      <c r="T54" s="239"/>
      <c r="U54" s="239"/>
      <c r="V54" s="239"/>
      <c r="W54" s="1"/>
      <c r="X54" s="1"/>
      <c r="Y54" s="1"/>
    </row>
    <row r="55" spans="1:25" ht="18.75" customHeight="1">
      <c r="A55" s="400"/>
      <c r="B55" s="526"/>
      <c r="C55" s="402"/>
      <c r="D55" s="478"/>
      <c r="E55" s="37">
        <v>4</v>
      </c>
      <c r="F55" s="38" t="s">
        <v>450</v>
      </c>
      <c r="G55" s="466"/>
      <c r="H55" s="527"/>
      <c r="J55" s="528"/>
      <c r="K55" s="1"/>
      <c r="L55" s="1"/>
      <c r="M55" s="440"/>
      <c r="N55" s="216">
        <v>1</v>
      </c>
      <c r="O55" s="239"/>
      <c r="P55" s="239"/>
      <c r="Q55" s="239"/>
      <c r="R55" s="239"/>
      <c r="S55" s="239"/>
      <c r="T55" s="239"/>
      <c r="U55" s="239"/>
      <c r="V55" s="239"/>
      <c r="W55" s="1"/>
      <c r="X55" s="1"/>
      <c r="Y55" s="1"/>
    </row>
    <row r="56" spans="1:25" ht="30">
      <c r="A56" s="445">
        <v>24</v>
      </c>
      <c r="B56" s="517" t="s">
        <v>451</v>
      </c>
      <c r="C56" s="447" t="s">
        <v>431</v>
      </c>
      <c r="D56" s="477" t="s">
        <v>1493</v>
      </c>
      <c r="E56" s="60">
        <v>1</v>
      </c>
      <c r="F56" s="61" t="s">
        <v>452</v>
      </c>
      <c r="G56" s="259" t="s">
        <v>1462</v>
      </c>
      <c r="H56" s="260"/>
      <c r="J56" s="520">
        <v>210.39</v>
      </c>
      <c r="K56" s="1"/>
      <c r="L56" s="1"/>
      <c r="M56" s="258" t="s">
        <v>221</v>
      </c>
      <c r="N56" s="216"/>
      <c r="O56" s="295"/>
      <c r="P56" s="295">
        <v>1</v>
      </c>
      <c r="Q56" s="239"/>
      <c r="R56" s="239"/>
      <c r="S56" s="239"/>
      <c r="T56" s="239"/>
      <c r="U56" s="239"/>
      <c r="V56" s="239"/>
      <c r="W56" s="1"/>
      <c r="X56" s="1"/>
      <c r="Y56" s="1"/>
    </row>
    <row r="57" spans="1:25" ht="30">
      <c r="A57" s="493"/>
      <c r="B57" s="518"/>
      <c r="C57" s="519"/>
      <c r="D57" s="478"/>
      <c r="E57" s="60">
        <v>2</v>
      </c>
      <c r="F57" s="61" t="s">
        <v>1810</v>
      </c>
      <c r="G57" s="166" t="s">
        <v>1462</v>
      </c>
      <c r="H57" s="46"/>
      <c r="J57" s="521"/>
      <c r="K57" s="1"/>
      <c r="L57" s="1"/>
      <c r="M57" s="93" t="s">
        <v>221</v>
      </c>
      <c r="N57" s="216"/>
      <c r="O57" s="295"/>
      <c r="P57" s="295">
        <v>1</v>
      </c>
      <c r="Q57" s="239"/>
      <c r="R57" s="239"/>
      <c r="S57" s="239"/>
      <c r="T57" s="239"/>
      <c r="U57" s="239"/>
      <c r="V57" s="239"/>
      <c r="W57" s="1"/>
      <c r="X57" s="1"/>
      <c r="Y57" s="1"/>
    </row>
    <row r="58" spans="1:25">
      <c r="A58" s="30"/>
      <c r="B58" s="403" t="s">
        <v>223</v>
      </c>
      <c r="C58" s="404"/>
      <c r="D58" s="404"/>
      <c r="E58" s="22">
        <f>E9+E11+E12+E13+E17+E19+E22+E23+E24+E25+E28+E30+E31+E33+E39+E42+E43+E44+E46+E47+E49+E51+E55+E57</f>
        <v>50</v>
      </c>
      <c r="F58" s="1"/>
      <c r="G58" s="169"/>
      <c r="H58" s="77"/>
      <c r="I58" s="1"/>
      <c r="J58" s="82">
        <f>SUM(J8:J57)</f>
        <v>5261.89</v>
      </c>
      <c r="K58" s="1"/>
      <c r="L58" s="1"/>
      <c r="M58" s="80"/>
      <c r="N58" s="125">
        <f>SUM(N8:N57)</f>
        <v>17</v>
      </c>
      <c r="O58" s="22">
        <f t="shared" ref="O58:X58" si="0">SUM(O8:O57)</f>
        <v>3</v>
      </c>
      <c r="P58" s="22">
        <f t="shared" si="0"/>
        <v>11</v>
      </c>
      <c r="Q58" s="22">
        <f t="shared" si="0"/>
        <v>3</v>
      </c>
      <c r="R58" s="22">
        <f t="shared" si="0"/>
        <v>1</v>
      </c>
      <c r="S58" s="22">
        <f t="shared" si="0"/>
        <v>0</v>
      </c>
      <c r="T58" s="22">
        <f t="shared" si="0"/>
        <v>0</v>
      </c>
      <c r="U58" s="22">
        <f t="shared" si="0"/>
        <v>0</v>
      </c>
      <c r="V58" s="22">
        <f t="shared" si="0"/>
        <v>1</v>
      </c>
      <c r="W58" s="22">
        <f t="shared" si="0"/>
        <v>0</v>
      </c>
      <c r="X58" s="22">
        <f t="shared" si="0"/>
        <v>0</v>
      </c>
      <c r="Y58" s="22"/>
    </row>
    <row r="59" spans="1:25">
      <c r="D59" s="167"/>
    </row>
    <row r="60" spans="1:25" ht="15.75">
      <c r="D60" s="159"/>
      <c r="G60" s="170"/>
    </row>
    <row r="61" spans="1:25" ht="15.75">
      <c r="D61" s="160"/>
      <c r="G61" s="170"/>
    </row>
    <row r="62" spans="1:25" ht="15.75">
      <c r="D62" s="160"/>
      <c r="G62" s="170"/>
    </row>
    <row r="63" spans="1:25" ht="15.75">
      <c r="D63" s="160"/>
      <c r="G63" s="170"/>
    </row>
    <row r="64" spans="1:25" ht="15.75">
      <c r="D64" s="160"/>
      <c r="G64" s="170"/>
    </row>
    <row r="65" spans="4:7" ht="15.75">
      <c r="D65" s="136" t="s">
        <v>1322</v>
      </c>
      <c r="G65" s="171"/>
    </row>
    <row r="66" spans="4:7" ht="15.75">
      <c r="D66" s="136" t="s">
        <v>1323</v>
      </c>
      <c r="G66" s="171"/>
    </row>
  </sheetData>
  <mergeCells count="147">
    <mergeCell ref="A1:Y1"/>
    <mergeCell ref="J52:J55"/>
    <mergeCell ref="M52:M55"/>
    <mergeCell ref="B58:D58"/>
    <mergeCell ref="A3:W3"/>
    <mergeCell ref="A2:Y2"/>
    <mergeCell ref="A52:A55"/>
    <mergeCell ref="B52:B55"/>
    <mergeCell ref="C52:C55"/>
    <mergeCell ref="H52:H55"/>
    <mergeCell ref="J48:J49"/>
    <mergeCell ref="M48:M49"/>
    <mergeCell ref="A50:A51"/>
    <mergeCell ref="B50:B51"/>
    <mergeCell ref="C50:C51"/>
    <mergeCell ref="H50:H51"/>
    <mergeCell ref="J50:J51"/>
    <mergeCell ref="M50:M51"/>
    <mergeCell ref="A48:A49"/>
    <mergeCell ref="B48:B49"/>
    <mergeCell ref="C48:C49"/>
    <mergeCell ref="H48:H49"/>
    <mergeCell ref="J40:J42"/>
    <mergeCell ref="M40:M42"/>
    <mergeCell ref="A45:A46"/>
    <mergeCell ref="B45:B46"/>
    <mergeCell ref="C45:C46"/>
    <mergeCell ref="H45:H46"/>
    <mergeCell ref="J45:J46"/>
    <mergeCell ref="M45:M46"/>
    <mergeCell ref="A40:A42"/>
    <mergeCell ref="B40:B42"/>
    <mergeCell ref="C40:C42"/>
    <mergeCell ref="H40:H42"/>
    <mergeCell ref="J32:J33"/>
    <mergeCell ref="M32:M33"/>
    <mergeCell ref="A34:A39"/>
    <mergeCell ref="B34:B39"/>
    <mergeCell ref="C34:C39"/>
    <mergeCell ref="H34:H39"/>
    <mergeCell ref="J34:J39"/>
    <mergeCell ref="M34:M39"/>
    <mergeCell ref="A32:A33"/>
    <mergeCell ref="B32:B33"/>
    <mergeCell ref="C32:C33"/>
    <mergeCell ref="H32:H33"/>
    <mergeCell ref="G34:G39"/>
    <mergeCell ref="G32:G33"/>
    <mergeCell ref="J26:J28"/>
    <mergeCell ref="M26:M28"/>
    <mergeCell ref="A29:A30"/>
    <mergeCell ref="B29:B30"/>
    <mergeCell ref="C29:C30"/>
    <mergeCell ref="H29:H30"/>
    <mergeCell ref="J29:J30"/>
    <mergeCell ref="M29:M30"/>
    <mergeCell ref="A26:A28"/>
    <mergeCell ref="B26:B28"/>
    <mergeCell ref="C26:C28"/>
    <mergeCell ref="H26:H28"/>
    <mergeCell ref="G26:G28"/>
    <mergeCell ref="G29:G30"/>
    <mergeCell ref="J18:J19"/>
    <mergeCell ref="M18:M19"/>
    <mergeCell ref="A20:A22"/>
    <mergeCell ref="B20:B22"/>
    <mergeCell ref="C20:C22"/>
    <mergeCell ref="H20:H22"/>
    <mergeCell ref="J20:J22"/>
    <mergeCell ref="M20:M22"/>
    <mergeCell ref="A18:A19"/>
    <mergeCell ref="B18:B19"/>
    <mergeCell ref="C18:C19"/>
    <mergeCell ref="H18:H19"/>
    <mergeCell ref="G18:G19"/>
    <mergeCell ref="G20:G22"/>
    <mergeCell ref="A14:A17"/>
    <mergeCell ref="B14:B17"/>
    <mergeCell ref="C14:C17"/>
    <mergeCell ref="H14:H17"/>
    <mergeCell ref="J14:J17"/>
    <mergeCell ref="M14:M17"/>
    <mergeCell ref="B10:B11"/>
    <mergeCell ref="C10:C11"/>
    <mergeCell ref="H10:H11"/>
    <mergeCell ref="J10:J11"/>
    <mergeCell ref="A10:A11"/>
    <mergeCell ref="G14:G17"/>
    <mergeCell ref="G10:G11"/>
    <mergeCell ref="W6:W7"/>
    <mergeCell ref="A5:A7"/>
    <mergeCell ref="B5:B7"/>
    <mergeCell ref="C5:C7"/>
    <mergeCell ref="E5:E7"/>
    <mergeCell ref="N6:N7"/>
    <mergeCell ref="O6:O7"/>
    <mergeCell ref="M10:M11"/>
    <mergeCell ref="G5:G7"/>
    <mergeCell ref="G8:G9"/>
    <mergeCell ref="G50:G51"/>
    <mergeCell ref="X3:Y3"/>
    <mergeCell ref="A8:A9"/>
    <mergeCell ref="B8:B9"/>
    <mergeCell ref="C8:C9"/>
    <mergeCell ref="H8:H9"/>
    <mergeCell ref="J8:J9"/>
    <mergeCell ref="M8:M9"/>
    <mergeCell ref="I5:I7"/>
    <mergeCell ref="F5:F7"/>
    <mergeCell ref="R6:S6"/>
    <mergeCell ref="H5:H7"/>
    <mergeCell ref="J5:J7"/>
    <mergeCell ref="K5:K7"/>
    <mergeCell ref="L5:L7"/>
    <mergeCell ref="M5:M7"/>
    <mergeCell ref="N5:W5"/>
    <mergeCell ref="A4:Y4"/>
    <mergeCell ref="X5:X7"/>
    <mergeCell ref="Y5:Y7"/>
    <mergeCell ref="P6:P7"/>
    <mergeCell ref="Q6:Q7"/>
    <mergeCell ref="T6:U6"/>
    <mergeCell ref="V6:V7"/>
    <mergeCell ref="B56:B57"/>
    <mergeCell ref="C56:C57"/>
    <mergeCell ref="D56:D57"/>
    <mergeCell ref="J56:J57"/>
    <mergeCell ref="A56:A57"/>
    <mergeCell ref="G52:G55"/>
    <mergeCell ref="G48:G49"/>
    <mergeCell ref="D5:D7"/>
    <mergeCell ref="D8:D9"/>
    <mergeCell ref="D10:D11"/>
    <mergeCell ref="D14:D17"/>
    <mergeCell ref="D18:D19"/>
    <mergeCell ref="D20:D22"/>
    <mergeCell ref="D26:D28"/>
    <mergeCell ref="D29:D30"/>
    <mergeCell ref="D32:D33"/>
    <mergeCell ref="D34:D39"/>
    <mergeCell ref="D40:D42"/>
    <mergeCell ref="D45:D46"/>
    <mergeCell ref="D48:D49"/>
    <mergeCell ref="D50:D51"/>
    <mergeCell ref="D52:D55"/>
    <mergeCell ref="G40:G42"/>
    <mergeCell ref="G45:G46"/>
  </mergeCells>
  <pageMargins left="0.21" right="0.08" top="0.19" bottom="0.19" header="0.16" footer="0.13"/>
  <pageSetup scale="62" orientation="landscape" r:id="rId1"/>
  <rowBreaks count="1" manualBreakCount="1">
    <brk id="39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92"/>
  <sheetViews>
    <sheetView showGridLines="0" view="pageBreakPreview" zoomScale="91" zoomScaleSheetLayoutView="91" workbookViewId="0">
      <pane xSplit="1" ySplit="7" topLeftCell="B28" activePane="bottomRight" state="frozen"/>
      <selection pane="topRight" activeCell="B1" sqref="B1"/>
      <selection pane="bottomLeft" activeCell="A8" sqref="A8"/>
      <selection pane="bottomRight" activeCell="P31" sqref="P31"/>
    </sheetView>
  </sheetViews>
  <sheetFormatPr defaultRowHeight="15"/>
  <cols>
    <col min="1" max="1" width="4.140625" style="17" customWidth="1"/>
    <col min="2" max="2" width="8.42578125" customWidth="1"/>
    <col min="3" max="3" width="8.42578125" style="17" customWidth="1"/>
    <col min="4" max="4" width="17.140625" style="193" customWidth="1"/>
    <col min="5" max="5" width="4.140625" customWidth="1"/>
    <col min="6" max="6" width="25" style="56" customWidth="1"/>
    <col min="7" max="7" width="24.140625" customWidth="1"/>
    <col min="8" max="8" width="9.7109375" hidden="1" customWidth="1"/>
    <col min="9" max="9" width="8" hidden="1" customWidth="1"/>
    <col min="10" max="10" width="8" style="17" customWidth="1"/>
    <col min="11" max="11" width="7.140625" hidden="1" customWidth="1"/>
    <col min="12" max="12" width="6.5703125" hidden="1" customWidth="1"/>
    <col min="13" max="13" width="9.5703125" style="81" customWidth="1"/>
    <col min="14" max="14" width="4.7109375" style="308" customWidth="1"/>
    <col min="15" max="15" width="3" customWidth="1"/>
    <col min="16" max="16" width="3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5.85546875" customWidth="1"/>
    <col min="23" max="23" width="10.42578125" customWidth="1"/>
    <col min="25" max="25" width="9.140625" style="212"/>
  </cols>
  <sheetData>
    <row r="1" spans="1:25" ht="15.75" customHeight="1">
      <c r="A1" s="403" t="s">
        <v>18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5"/>
    </row>
    <row r="2" spans="1:25" ht="15" customHeight="1">
      <c r="A2" s="416" t="str">
        <f>Patna!A2</f>
        <v>Progress Report for the construction of SSS ( Sanc. Year 2012 - 13 )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8"/>
    </row>
    <row r="3" spans="1:25" ht="18.75" customHeight="1">
      <c r="A3" s="387" t="s">
        <v>51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9"/>
      <c r="W3" s="390" t="str">
        <f>Summary!V3</f>
        <v>Date:-31.07.2014</v>
      </c>
      <c r="X3" s="554"/>
      <c r="Y3" s="391"/>
    </row>
    <row r="4" spans="1:25" ht="15" customHeight="1">
      <c r="A4" s="529" t="s">
        <v>50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</row>
    <row r="5" spans="1:25" ht="36" customHeight="1">
      <c r="A5" s="396" t="s">
        <v>0</v>
      </c>
      <c r="B5" s="396" t="s">
        <v>1</v>
      </c>
      <c r="C5" s="396" t="s">
        <v>2</v>
      </c>
      <c r="D5" s="559" t="s">
        <v>3</v>
      </c>
      <c r="E5" s="396" t="s">
        <v>0</v>
      </c>
      <c r="F5" s="396" t="s">
        <v>4</v>
      </c>
      <c r="G5" s="396" t="s">
        <v>5</v>
      </c>
      <c r="H5" s="396" t="s">
        <v>226</v>
      </c>
      <c r="I5" s="103" t="s">
        <v>224</v>
      </c>
      <c r="J5" s="396" t="s">
        <v>225</v>
      </c>
      <c r="K5" s="396" t="s">
        <v>32</v>
      </c>
      <c r="L5" s="396" t="s">
        <v>19</v>
      </c>
      <c r="M5" s="396" t="s">
        <v>33</v>
      </c>
      <c r="N5" s="549" t="s">
        <v>15</v>
      </c>
      <c r="O5" s="550"/>
      <c r="P5" s="550"/>
      <c r="Q5" s="550"/>
      <c r="R5" s="550"/>
      <c r="S5" s="550"/>
      <c r="T5" s="550"/>
      <c r="U5" s="550"/>
      <c r="V5" s="550"/>
      <c r="W5" s="551"/>
      <c r="X5" s="396" t="s">
        <v>20</v>
      </c>
      <c r="Y5" s="406" t="s">
        <v>13</v>
      </c>
    </row>
    <row r="6" spans="1:25" ht="31.5" customHeight="1">
      <c r="A6" s="397"/>
      <c r="B6" s="397"/>
      <c r="C6" s="397"/>
      <c r="D6" s="560"/>
      <c r="E6" s="397"/>
      <c r="F6" s="397"/>
      <c r="G6" s="397"/>
      <c r="H6" s="397"/>
      <c r="I6" s="104"/>
      <c r="J6" s="397"/>
      <c r="K6" s="397"/>
      <c r="L6" s="397"/>
      <c r="M6" s="397"/>
      <c r="N6" s="304" t="s">
        <v>6</v>
      </c>
      <c r="O6" s="178" t="s">
        <v>14</v>
      </c>
      <c r="P6" s="179" t="s">
        <v>9</v>
      </c>
      <c r="Q6" s="103" t="s">
        <v>8</v>
      </c>
      <c r="R6" s="552" t="s">
        <v>16</v>
      </c>
      <c r="S6" s="553"/>
      <c r="T6" s="555" t="s">
        <v>17</v>
      </c>
      <c r="U6" s="556"/>
      <c r="V6" s="557" t="s">
        <v>12</v>
      </c>
      <c r="W6" s="557" t="s">
        <v>7</v>
      </c>
      <c r="X6" s="397"/>
      <c r="Y6" s="407"/>
    </row>
    <row r="7" spans="1:25" ht="27.75" customHeight="1">
      <c r="A7" s="398"/>
      <c r="B7" s="398"/>
      <c r="C7" s="398"/>
      <c r="D7" s="561"/>
      <c r="E7" s="398"/>
      <c r="F7" s="398"/>
      <c r="G7" s="398"/>
      <c r="H7" s="398"/>
      <c r="I7" s="105"/>
      <c r="J7" s="398"/>
      <c r="K7" s="398"/>
      <c r="L7" s="398"/>
      <c r="M7" s="398"/>
      <c r="N7" s="305"/>
      <c r="O7" s="180"/>
      <c r="P7" s="181"/>
      <c r="Q7" s="105"/>
      <c r="R7" s="102" t="s">
        <v>10</v>
      </c>
      <c r="S7" s="102" t="s">
        <v>11</v>
      </c>
      <c r="T7" s="102" t="s">
        <v>10</v>
      </c>
      <c r="U7" s="102" t="s">
        <v>11</v>
      </c>
      <c r="V7" s="558"/>
      <c r="W7" s="558"/>
      <c r="X7" s="398"/>
      <c r="Y7" s="408"/>
    </row>
    <row r="8" spans="1:25" s="17" customFormat="1" ht="20.100000000000001" customHeight="1">
      <c r="A8" s="445">
        <v>1</v>
      </c>
      <c r="B8" s="517" t="s">
        <v>453</v>
      </c>
      <c r="C8" s="447" t="s">
        <v>454</v>
      </c>
      <c r="D8" s="441" t="s">
        <v>1524</v>
      </c>
      <c r="E8" s="110">
        <v>1</v>
      </c>
      <c r="F8" s="100" t="s">
        <v>455</v>
      </c>
      <c r="G8" s="358" t="s">
        <v>1800</v>
      </c>
      <c r="H8" s="112"/>
      <c r="I8" s="113"/>
      <c r="J8" s="520">
        <v>420.22</v>
      </c>
      <c r="K8" s="113"/>
      <c r="L8" s="113"/>
      <c r="M8" s="444" t="s">
        <v>221</v>
      </c>
      <c r="N8" s="303"/>
      <c r="O8" s="289"/>
      <c r="P8" s="289"/>
      <c r="Q8" s="289"/>
      <c r="R8" s="289"/>
      <c r="S8" s="289"/>
      <c r="T8" s="289"/>
      <c r="U8" s="289"/>
      <c r="V8" s="289"/>
      <c r="W8" s="113"/>
      <c r="X8" s="113"/>
      <c r="Y8" s="210"/>
    </row>
    <row r="9" spans="1:25" s="17" customFormat="1" ht="18.75" customHeight="1">
      <c r="A9" s="492"/>
      <c r="B9" s="547"/>
      <c r="C9" s="548"/>
      <c r="D9" s="443"/>
      <c r="E9" s="110">
        <v>2</v>
      </c>
      <c r="F9" s="100" t="s">
        <v>456</v>
      </c>
      <c r="G9" s="499"/>
      <c r="H9" s="176"/>
      <c r="I9" s="113"/>
      <c r="J9" s="539"/>
      <c r="K9" s="113"/>
      <c r="L9" s="113"/>
      <c r="M9" s="540"/>
      <c r="N9" s="303"/>
      <c r="O9" s="289"/>
      <c r="P9" s="289"/>
      <c r="Q9" s="289"/>
      <c r="R9" s="289"/>
      <c r="S9" s="289"/>
      <c r="T9" s="289"/>
      <c r="U9" s="289"/>
      <c r="V9" s="289"/>
      <c r="W9" s="113"/>
      <c r="X9" s="113"/>
      <c r="Y9" s="210"/>
    </row>
    <row r="10" spans="1:25" s="17" customFormat="1" ht="18.75" customHeight="1">
      <c r="A10" s="492"/>
      <c r="B10" s="547"/>
      <c r="C10" s="548"/>
      <c r="D10" s="443"/>
      <c r="E10" s="110">
        <v>3</v>
      </c>
      <c r="F10" s="100" t="s">
        <v>457</v>
      </c>
      <c r="G10" s="499"/>
      <c r="H10" s="176"/>
      <c r="I10" s="113"/>
      <c r="J10" s="539"/>
      <c r="K10" s="113"/>
      <c r="L10" s="113"/>
      <c r="M10" s="540"/>
      <c r="N10" s="303"/>
      <c r="O10" s="289"/>
      <c r="P10" s="289"/>
      <c r="Q10" s="289"/>
      <c r="R10" s="289"/>
      <c r="S10" s="289"/>
      <c r="T10" s="289"/>
      <c r="U10" s="289"/>
      <c r="V10" s="289"/>
      <c r="W10" s="113"/>
      <c r="X10" s="113"/>
      <c r="Y10" s="210"/>
    </row>
    <row r="11" spans="1:25" s="17" customFormat="1" ht="18.75" customHeight="1">
      <c r="A11" s="493"/>
      <c r="B11" s="518"/>
      <c r="C11" s="519"/>
      <c r="D11" s="442"/>
      <c r="E11" s="110">
        <v>4</v>
      </c>
      <c r="F11" s="100" t="s">
        <v>458</v>
      </c>
      <c r="G11" s="359"/>
      <c r="H11" s="177"/>
      <c r="I11" s="113"/>
      <c r="J11" s="521"/>
      <c r="K11" s="113"/>
      <c r="L11" s="113"/>
      <c r="M11" s="541"/>
      <c r="N11" s="303"/>
      <c r="O11" s="289"/>
      <c r="P11" s="289"/>
      <c r="Q11" s="289"/>
      <c r="R11" s="289"/>
      <c r="S11" s="289"/>
      <c r="T11" s="289"/>
      <c r="U11" s="289"/>
      <c r="V11" s="289"/>
      <c r="W11" s="113"/>
      <c r="X11" s="113"/>
      <c r="Y11" s="210"/>
    </row>
    <row r="12" spans="1:25" ht="30">
      <c r="A12" s="109">
        <v>2</v>
      </c>
      <c r="B12" s="123" t="s">
        <v>459</v>
      </c>
      <c r="C12" s="110" t="s">
        <v>454</v>
      </c>
      <c r="D12" s="142" t="s">
        <v>1523</v>
      </c>
      <c r="E12" s="117">
        <v>1</v>
      </c>
      <c r="F12" s="47" t="s">
        <v>460</v>
      </c>
      <c r="G12" s="114" t="s">
        <v>1525</v>
      </c>
      <c r="H12" s="119"/>
      <c r="I12" s="1"/>
      <c r="J12" s="120">
        <v>106.58</v>
      </c>
      <c r="K12" s="1"/>
      <c r="L12" s="1"/>
      <c r="M12" s="124" t="s">
        <v>221</v>
      </c>
      <c r="N12" s="306"/>
      <c r="O12" s="240"/>
      <c r="P12" s="240">
        <v>1</v>
      </c>
      <c r="Q12" s="239"/>
      <c r="R12" s="239"/>
      <c r="S12" s="239"/>
      <c r="T12" s="239"/>
      <c r="U12" s="239"/>
      <c r="V12" s="239"/>
      <c r="W12" s="1"/>
      <c r="X12" s="1"/>
      <c r="Y12" s="211"/>
    </row>
    <row r="13" spans="1:25" s="17" customFormat="1" ht="18.75" customHeight="1">
      <c r="A13" s="445">
        <v>3</v>
      </c>
      <c r="B13" s="517" t="s">
        <v>461</v>
      </c>
      <c r="C13" s="447" t="s">
        <v>454</v>
      </c>
      <c r="D13" s="441" t="s">
        <v>1522</v>
      </c>
      <c r="E13" s="110">
        <v>1</v>
      </c>
      <c r="F13" s="100" t="s">
        <v>462</v>
      </c>
      <c r="G13" s="512" t="s">
        <v>1526</v>
      </c>
      <c r="H13" s="112"/>
      <c r="I13" s="113"/>
      <c r="J13" s="520">
        <v>316.55</v>
      </c>
      <c r="K13" s="113"/>
      <c r="L13" s="113"/>
      <c r="M13" s="444" t="s">
        <v>221</v>
      </c>
      <c r="N13" s="303"/>
      <c r="O13" s="296"/>
      <c r="P13" s="296">
        <v>1</v>
      </c>
      <c r="Q13" s="289"/>
      <c r="R13" s="289"/>
      <c r="S13" s="289"/>
      <c r="T13" s="289"/>
      <c r="U13" s="289"/>
      <c r="V13" s="289"/>
      <c r="W13" s="113"/>
      <c r="X13" s="113"/>
      <c r="Y13" s="210"/>
    </row>
    <row r="14" spans="1:25" s="17" customFormat="1" ht="18.75" customHeight="1">
      <c r="A14" s="492"/>
      <c r="B14" s="547"/>
      <c r="C14" s="548"/>
      <c r="D14" s="443"/>
      <c r="E14" s="110">
        <v>2</v>
      </c>
      <c r="F14" s="100" t="s">
        <v>463</v>
      </c>
      <c r="G14" s="513"/>
      <c r="H14" s="176"/>
      <c r="I14" s="113"/>
      <c r="J14" s="539"/>
      <c r="K14" s="113"/>
      <c r="L14" s="113"/>
      <c r="M14" s="540"/>
      <c r="N14" s="303"/>
      <c r="O14" s="296"/>
      <c r="P14" s="296">
        <v>1</v>
      </c>
      <c r="Q14" s="289"/>
      <c r="R14" s="289"/>
      <c r="S14" s="289"/>
      <c r="T14" s="289"/>
      <c r="U14" s="289"/>
      <c r="V14" s="289"/>
      <c r="W14" s="113"/>
      <c r="X14" s="113"/>
      <c r="Y14" s="210"/>
    </row>
    <row r="15" spans="1:25" s="17" customFormat="1" ht="18.75" customHeight="1">
      <c r="A15" s="493"/>
      <c r="B15" s="518"/>
      <c r="C15" s="519"/>
      <c r="D15" s="442"/>
      <c r="E15" s="110">
        <v>3</v>
      </c>
      <c r="F15" s="100" t="s">
        <v>464</v>
      </c>
      <c r="G15" s="514"/>
      <c r="H15" s="177"/>
      <c r="I15" s="113"/>
      <c r="J15" s="521"/>
      <c r="K15" s="113"/>
      <c r="L15" s="113"/>
      <c r="M15" s="541"/>
      <c r="N15" s="303"/>
      <c r="O15" s="296"/>
      <c r="P15" s="296">
        <v>1</v>
      </c>
      <c r="Q15" s="289"/>
      <c r="R15" s="289"/>
      <c r="S15" s="289"/>
      <c r="T15" s="289"/>
      <c r="U15" s="289"/>
      <c r="V15" s="289"/>
      <c r="W15" s="113"/>
      <c r="X15" s="113"/>
      <c r="Y15" s="210"/>
    </row>
    <row r="16" spans="1:25" ht="18.75">
      <c r="A16" s="109">
        <v>4</v>
      </c>
      <c r="B16" s="123" t="s">
        <v>465</v>
      </c>
      <c r="C16" s="110" t="s">
        <v>454</v>
      </c>
      <c r="D16" s="142" t="s">
        <v>1521</v>
      </c>
      <c r="E16" s="117">
        <v>1</v>
      </c>
      <c r="F16" s="47" t="s">
        <v>466</v>
      </c>
      <c r="G16" s="114" t="s">
        <v>1527</v>
      </c>
      <c r="H16" s="119"/>
      <c r="I16" s="1"/>
      <c r="J16" s="120">
        <v>104.22</v>
      </c>
      <c r="K16" s="1"/>
      <c r="L16" s="1"/>
      <c r="M16" s="124" t="s">
        <v>221</v>
      </c>
      <c r="N16" s="306"/>
      <c r="O16" s="240">
        <v>1</v>
      </c>
      <c r="P16" s="239"/>
      <c r="Q16" s="239"/>
      <c r="R16" s="239"/>
      <c r="S16" s="239"/>
      <c r="T16" s="239"/>
      <c r="U16" s="239"/>
      <c r="V16" s="239"/>
      <c r="W16" s="1"/>
      <c r="X16" s="1"/>
      <c r="Y16" s="211"/>
    </row>
    <row r="17" spans="1:25" ht="30">
      <c r="A17" s="109">
        <v>5</v>
      </c>
      <c r="B17" s="123" t="s">
        <v>467</v>
      </c>
      <c r="C17" s="110" t="s">
        <v>454</v>
      </c>
      <c r="D17" s="142" t="s">
        <v>1520</v>
      </c>
      <c r="E17" s="117">
        <v>1</v>
      </c>
      <c r="F17" s="47" t="s">
        <v>468</v>
      </c>
      <c r="G17" s="114" t="s">
        <v>1525</v>
      </c>
      <c r="H17" s="119"/>
      <c r="I17" s="1"/>
      <c r="J17" s="120">
        <v>105.1</v>
      </c>
      <c r="K17" s="1"/>
      <c r="L17" s="1"/>
      <c r="M17" s="124" t="s">
        <v>221</v>
      </c>
      <c r="N17" s="306"/>
      <c r="O17" s="240"/>
      <c r="P17" s="240">
        <v>1</v>
      </c>
      <c r="Q17" s="239"/>
      <c r="R17" s="239"/>
      <c r="S17" s="239"/>
      <c r="T17" s="239"/>
      <c r="U17" s="239"/>
      <c r="V17" s="239"/>
      <c r="W17" s="1"/>
      <c r="X17" s="1"/>
      <c r="Y17" s="211"/>
    </row>
    <row r="18" spans="1:25" ht="18.75" customHeight="1">
      <c r="A18" s="111">
        <v>6</v>
      </c>
      <c r="B18" s="69" t="s">
        <v>469</v>
      </c>
      <c r="C18" s="447" t="s">
        <v>454</v>
      </c>
      <c r="D18" s="542" t="s">
        <v>1519</v>
      </c>
      <c r="E18" s="117">
        <v>1</v>
      </c>
      <c r="F18" s="47" t="s">
        <v>470</v>
      </c>
      <c r="G18" s="506" t="s">
        <v>1800</v>
      </c>
      <c r="H18" s="128"/>
      <c r="I18" s="1"/>
      <c r="J18" s="520">
        <v>211.8</v>
      </c>
      <c r="K18" s="1"/>
      <c r="L18" s="1"/>
      <c r="M18" s="444" t="s">
        <v>221</v>
      </c>
      <c r="N18" s="306"/>
      <c r="O18" s="257"/>
      <c r="P18" s="257"/>
      <c r="Q18" s="239"/>
      <c r="R18" s="239"/>
      <c r="S18" s="239"/>
      <c r="T18" s="239"/>
      <c r="U18" s="239"/>
      <c r="V18" s="239"/>
      <c r="W18" s="1"/>
      <c r="X18" s="1"/>
      <c r="Y18" s="211"/>
    </row>
    <row r="19" spans="1:25" ht="18.75" customHeight="1">
      <c r="A19" s="116"/>
      <c r="B19" s="185"/>
      <c r="C19" s="519"/>
      <c r="D19" s="543"/>
      <c r="E19" s="117">
        <v>2</v>
      </c>
      <c r="F19" s="47" t="s">
        <v>471</v>
      </c>
      <c r="G19" s="507"/>
      <c r="H19" s="132"/>
      <c r="I19" s="1"/>
      <c r="J19" s="521"/>
      <c r="K19" s="1"/>
      <c r="L19" s="1"/>
      <c r="M19" s="541"/>
      <c r="N19" s="306"/>
      <c r="O19" s="257"/>
      <c r="P19" s="257"/>
      <c r="Q19" s="239"/>
      <c r="R19" s="239"/>
      <c r="S19" s="239"/>
      <c r="T19" s="239"/>
      <c r="U19" s="239"/>
      <c r="V19" s="239"/>
      <c r="W19" s="1"/>
      <c r="X19" s="1"/>
      <c r="Y19" s="211"/>
    </row>
    <row r="20" spans="1:25" ht="18.75">
      <c r="A20" s="111">
        <v>7</v>
      </c>
      <c r="B20" s="69" t="s">
        <v>472</v>
      </c>
      <c r="C20" s="112" t="s">
        <v>473</v>
      </c>
      <c r="D20" s="188" t="s">
        <v>1518</v>
      </c>
      <c r="E20" s="117">
        <v>1</v>
      </c>
      <c r="F20" s="47" t="s">
        <v>474</v>
      </c>
      <c r="G20" s="512" t="s">
        <v>1528</v>
      </c>
      <c r="H20" s="128"/>
      <c r="I20" s="1"/>
      <c r="J20" s="520">
        <v>311.86</v>
      </c>
      <c r="K20" s="1"/>
      <c r="L20" s="1"/>
      <c r="M20" s="444" t="s">
        <v>221</v>
      </c>
      <c r="N20" s="306"/>
      <c r="O20" s="240"/>
      <c r="P20" s="240">
        <v>1</v>
      </c>
      <c r="Q20" s="239"/>
      <c r="R20" s="239"/>
      <c r="S20" s="239"/>
      <c r="T20" s="239"/>
      <c r="U20" s="239"/>
      <c r="V20" s="239"/>
      <c r="W20" s="1"/>
      <c r="X20" s="1"/>
      <c r="Y20" s="211"/>
    </row>
    <row r="21" spans="1:25" ht="18.75">
      <c r="A21" s="115"/>
      <c r="B21" s="182"/>
      <c r="C21" s="176"/>
      <c r="D21" s="189"/>
      <c r="E21" s="117">
        <v>2</v>
      </c>
      <c r="F21" s="47" t="s">
        <v>475</v>
      </c>
      <c r="G21" s="513"/>
      <c r="H21" s="183"/>
      <c r="I21" s="1"/>
      <c r="J21" s="539"/>
      <c r="K21" s="1"/>
      <c r="L21" s="1"/>
      <c r="M21" s="540"/>
      <c r="N21" s="306"/>
      <c r="O21" s="240"/>
      <c r="P21" s="240"/>
      <c r="Q21" s="240">
        <v>1</v>
      </c>
      <c r="R21" s="239"/>
      <c r="S21" s="239"/>
      <c r="T21" s="239"/>
      <c r="U21" s="239"/>
      <c r="V21" s="239"/>
      <c r="W21" s="1"/>
      <c r="X21" s="1"/>
      <c r="Y21" s="211"/>
    </row>
    <row r="22" spans="1:25" ht="18.75">
      <c r="A22" s="116"/>
      <c r="B22" s="185"/>
      <c r="C22" s="177"/>
      <c r="D22" s="190"/>
      <c r="E22" s="117">
        <v>3</v>
      </c>
      <c r="F22" s="47" t="s">
        <v>476</v>
      </c>
      <c r="G22" s="514"/>
      <c r="H22" s="132"/>
      <c r="I22" s="1"/>
      <c r="J22" s="521"/>
      <c r="K22" s="1"/>
      <c r="L22" s="1"/>
      <c r="M22" s="541"/>
      <c r="N22" s="306"/>
      <c r="O22" s="240"/>
      <c r="P22" s="240">
        <v>1</v>
      </c>
      <c r="Q22" s="239"/>
      <c r="R22" s="239"/>
      <c r="S22" s="239"/>
      <c r="T22" s="239"/>
      <c r="U22" s="239"/>
      <c r="V22" s="239"/>
      <c r="W22" s="1"/>
      <c r="X22" s="1"/>
      <c r="Y22" s="211"/>
    </row>
    <row r="23" spans="1:25" ht="30">
      <c r="A23" s="109">
        <v>8</v>
      </c>
      <c r="B23" s="123" t="s">
        <v>477</v>
      </c>
      <c r="C23" s="110" t="s">
        <v>473</v>
      </c>
      <c r="D23" s="191" t="s">
        <v>1517</v>
      </c>
      <c r="E23" s="117">
        <v>1</v>
      </c>
      <c r="F23" s="47" t="s">
        <v>478</v>
      </c>
      <c r="G23" s="161" t="s">
        <v>1529</v>
      </c>
      <c r="H23" s="119"/>
      <c r="I23" s="1"/>
      <c r="J23" s="120">
        <v>104.2</v>
      </c>
      <c r="K23" s="1"/>
      <c r="L23" s="1"/>
      <c r="M23" s="124" t="s">
        <v>221</v>
      </c>
      <c r="N23" s="306"/>
      <c r="O23" s="240"/>
      <c r="P23" s="240">
        <v>1</v>
      </c>
      <c r="Q23" s="239"/>
      <c r="R23" s="239"/>
      <c r="S23" s="239"/>
      <c r="T23" s="239"/>
      <c r="U23" s="239"/>
      <c r="V23" s="239"/>
      <c r="W23" s="1"/>
      <c r="X23" s="1"/>
      <c r="Y23" s="211"/>
    </row>
    <row r="24" spans="1:25" ht="18.75">
      <c r="A24" s="109">
        <v>9</v>
      </c>
      <c r="B24" s="123" t="s">
        <v>479</v>
      </c>
      <c r="C24" s="110" t="s">
        <v>473</v>
      </c>
      <c r="D24" s="191" t="s">
        <v>1516</v>
      </c>
      <c r="E24" s="117">
        <v>1</v>
      </c>
      <c r="F24" s="47" t="s">
        <v>480</v>
      </c>
      <c r="G24" s="187" t="s">
        <v>1530</v>
      </c>
      <c r="H24" s="119"/>
      <c r="I24" s="1"/>
      <c r="J24" s="120">
        <v>103.69</v>
      </c>
      <c r="K24" s="1"/>
      <c r="L24" s="1"/>
      <c r="M24" s="124" t="s">
        <v>221</v>
      </c>
      <c r="N24" s="306"/>
      <c r="O24" s="240"/>
      <c r="P24" s="240">
        <v>1</v>
      </c>
      <c r="Q24" s="239"/>
      <c r="R24" s="239"/>
      <c r="S24" s="239"/>
      <c r="T24" s="239"/>
      <c r="U24" s="239"/>
      <c r="V24" s="239"/>
      <c r="W24" s="1"/>
      <c r="X24" s="1"/>
      <c r="Y24" s="211"/>
    </row>
    <row r="25" spans="1:25" ht="18.75">
      <c r="A25" s="111">
        <v>10</v>
      </c>
      <c r="B25" s="69" t="s">
        <v>481</v>
      </c>
      <c r="C25" s="112" t="s">
        <v>482</v>
      </c>
      <c r="D25" s="140" t="s">
        <v>1515</v>
      </c>
      <c r="E25" s="117">
        <v>1</v>
      </c>
      <c r="F25" s="47" t="s">
        <v>483</v>
      </c>
      <c r="G25" s="512" t="s">
        <v>1531</v>
      </c>
      <c r="H25" s="128"/>
      <c r="I25" s="1"/>
      <c r="J25" s="78">
        <v>214.48</v>
      </c>
      <c r="K25" s="1"/>
      <c r="L25" s="1"/>
      <c r="M25" s="129" t="s">
        <v>221</v>
      </c>
      <c r="N25" s="306"/>
      <c r="O25" s="240"/>
      <c r="P25" s="240"/>
      <c r="Q25" s="240">
        <v>1</v>
      </c>
      <c r="R25" s="239"/>
      <c r="S25" s="239"/>
      <c r="T25" s="239"/>
      <c r="U25" s="239"/>
      <c r="V25" s="239"/>
      <c r="W25" s="1"/>
      <c r="X25" s="1"/>
      <c r="Y25" s="211"/>
    </row>
    <row r="26" spans="1:25" ht="18.75">
      <c r="A26" s="116"/>
      <c r="B26" s="185"/>
      <c r="C26" s="177"/>
      <c r="D26" s="141"/>
      <c r="E26" s="117">
        <v>2</v>
      </c>
      <c r="F26" s="47" t="s">
        <v>484</v>
      </c>
      <c r="G26" s="514"/>
      <c r="H26" s="132"/>
      <c r="I26" s="1"/>
      <c r="J26" s="186"/>
      <c r="K26" s="1"/>
      <c r="L26" s="1"/>
      <c r="M26" s="131"/>
      <c r="N26" s="306"/>
      <c r="O26" s="240"/>
      <c r="P26" s="240">
        <v>1</v>
      </c>
      <c r="Q26" s="239"/>
      <c r="R26" s="239"/>
      <c r="S26" s="239"/>
      <c r="T26" s="239"/>
      <c r="U26" s="239"/>
      <c r="V26" s="239"/>
      <c r="W26" s="1"/>
      <c r="X26" s="1"/>
      <c r="Y26" s="211"/>
    </row>
    <row r="27" spans="1:25" ht="18.75" customHeight="1">
      <c r="A27" s="445">
        <v>11</v>
      </c>
      <c r="B27" s="562" t="s">
        <v>485</v>
      </c>
      <c r="C27" s="447" t="s">
        <v>486</v>
      </c>
      <c r="D27" s="458" t="s">
        <v>1514</v>
      </c>
      <c r="E27" s="117">
        <v>1</v>
      </c>
      <c r="F27" s="47" t="s">
        <v>487</v>
      </c>
      <c r="G27" s="512" t="s">
        <v>1532</v>
      </c>
      <c r="H27" s="128"/>
      <c r="I27" s="1"/>
      <c r="J27" s="520">
        <v>214.48</v>
      </c>
      <c r="K27" s="1"/>
      <c r="L27" s="1"/>
      <c r="M27" s="129" t="s">
        <v>221</v>
      </c>
      <c r="N27" s="306"/>
      <c r="O27" s="240"/>
      <c r="P27" s="240">
        <v>1</v>
      </c>
      <c r="Q27" s="239"/>
      <c r="R27" s="239"/>
      <c r="S27" s="239"/>
      <c r="T27" s="239"/>
      <c r="U27" s="239"/>
      <c r="V27" s="239"/>
      <c r="W27" s="1"/>
      <c r="X27" s="1"/>
      <c r="Y27" s="211"/>
    </row>
    <row r="28" spans="1:25" ht="18.75" customHeight="1">
      <c r="A28" s="493"/>
      <c r="B28" s="563"/>
      <c r="C28" s="519"/>
      <c r="D28" s="459"/>
      <c r="E28" s="117">
        <v>2</v>
      </c>
      <c r="F28" s="47" t="s">
        <v>488</v>
      </c>
      <c r="G28" s="514"/>
      <c r="H28" s="132"/>
      <c r="I28" s="1"/>
      <c r="J28" s="521"/>
      <c r="K28" s="1"/>
      <c r="L28" s="1"/>
      <c r="M28" s="131"/>
      <c r="N28" s="306"/>
      <c r="O28" s="240"/>
      <c r="P28" s="240"/>
      <c r="Q28" s="240">
        <v>1</v>
      </c>
      <c r="R28" s="239"/>
      <c r="S28" s="239"/>
      <c r="T28" s="239"/>
      <c r="U28" s="239"/>
      <c r="V28" s="239"/>
      <c r="W28" s="1"/>
      <c r="X28" s="1"/>
      <c r="Y28" s="211"/>
    </row>
    <row r="29" spans="1:25" ht="30" customHeight="1">
      <c r="A29" s="445">
        <v>12</v>
      </c>
      <c r="B29" s="562" t="s">
        <v>489</v>
      </c>
      <c r="C29" s="447" t="s">
        <v>486</v>
      </c>
      <c r="D29" s="458" t="s">
        <v>1513</v>
      </c>
      <c r="E29" s="117">
        <v>1</v>
      </c>
      <c r="F29" s="47" t="s">
        <v>490</v>
      </c>
      <c r="G29" s="512" t="s">
        <v>1533</v>
      </c>
      <c r="H29" s="128"/>
      <c r="I29" s="1"/>
      <c r="J29" s="520">
        <v>520.63</v>
      </c>
      <c r="K29" s="1"/>
      <c r="L29" s="1"/>
      <c r="M29" s="129" t="s">
        <v>221</v>
      </c>
      <c r="N29" s="306">
        <v>1</v>
      </c>
      <c r="O29" s="239"/>
      <c r="P29" s="239"/>
      <c r="Q29" s="239"/>
      <c r="R29" s="239"/>
      <c r="S29" s="239"/>
      <c r="T29" s="239"/>
      <c r="U29" s="239"/>
      <c r="V29" s="239"/>
      <c r="W29" s="1"/>
      <c r="X29" s="1"/>
      <c r="Y29" s="211" t="s">
        <v>1821</v>
      </c>
    </row>
    <row r="30" spans="1:25" ht="18.75" customHeight="1">
      <c r="A30" s="492"/>
      <c r="B30" s="564"/>
      <c r="C30" s="548"/>
      <c r="D30" s="460"/>
      <c r="E30" s="117">
        <v>2</v>
      </c>
      <c r="F30" s="47" t="s">
        <v>491</v>
      </c>
      <c r="G30" s="513"/>
      <c r="H30" s="183"/>
      <c r="I30" s="1"/>
      <c r="J30" s="539"/>
      <c r="K30" s="1"/>
      <c r="L30" s="1"/>
      <c r="M30" s="149"/>
      <c r="N30" s="306"/>
      <c r="O30" s="240"/>
      <c r="P30" s="240">
        <v>1</v>
      </c>
      <c r="Q30" s="239"/>
      <c r="R30" s="239"/>
      <c r="S30" s="239"/>
      <c r="T30" s="239"/>
      <c r="U30" s="239"/>
      <c r="V30" s="239"/>
      <c r="W30" s="1"/>
      <c r="X30" s="1"/>
      <c r="Y30" s="211"/>
    </row>
    <row r="31" spans="1:25" ht="31.5">
      <c r="A31" s="492"/>
      <c r="B31" s="564"/>
      <c r="C31" s="548"/>
      <c r="D31" s="460"/>
      <c r="E31" s="117">
        <v>3</v>
      </c>
      <c r="F31" s="47" t="s">
        <v>492</v>
      </c>
      <c r="G31" s="513"/>
      <c r="H31" s="183"/>
      <c r="I31" s="1"/>
      <c r="J31" s="539"/>
      <c r="K31" s="1"/>
      <c r="L31" s="1"/>
      <c r="M31" s="149"/>
      <c r="N31" s="306">
        <v>1</v>
      </c>
      <c r="O31" s="239"/>
      <c r="P31" s="239"/>
      <c r="Q31" s="239"/>
      <c r="R31" s="239"/>
      <c r="S31" s="239"/>
      <c r="T31" s="239"/>
      <c r="U31" s="239"/>
      <c r="V31" s="239"/>
      <c r="W31" s="1"/>
      <c r="X31" s="1"/>
      <c r="Y31" s="211" t="s">
        <v>1822</v>
      </c>
    </row>
    <row r="32" spans="1:25" ht="18.75" customHeight="1">
      <c r="A32" s="492"/>
      <c r="B32" s="564"/>
      <c r="C32" s="548"/>
      <c r="D32" s="460"/>
      <c r="E32" s="117">
        <v>4</v>
      </c>
      <c r="F32" s="47" t="s">
        <v>493</v>
      </c>
      <c r="G32" s="513"/>
      <c r="H32" s="183"/>
      <c r="I32" s="1"/>
      <c r="J32" s="539"/>
      <c r="K32" s="1"/>
      <c r="L32" s="1"/>
      <c r="M32" s="149"/>
      <c r="N32" s="306"/>
      <c r="O32" s="240"/>
      <c r="P32" s="240">
        <v>1</v>
      </c>
      <c r="Q32" s="239"/>
      <c r="R32" s="239"/>
      <c r="S32" s="239"/>
      <c r="T32" s="239"/>
      <c r="U32" s="239"/>
      <c r="V32" s="239"/>
      <c r="W32" s="1"/>
      <c r="X32" s="1"/>
      <c r="Y32" s="211"/>
    </row>
    <row r="33" spans="1:25" ht="18.75" customHeight="1">
      <c r="A33" s="493"/>
      <c r="B33" s="563"/>
      <c r="C33" s="519"/>
      <c r="D33" s="459"/>
      <c r="E33" s="117">
        <v>5</v>
      </c>
      <c r="F33" s="47" t="s">
        <v>494</v>
      </c>
      <c r="G33" s="514"/>
      <c r="H33" s="132"/>
      <c r="I33" s="1"/>
      <c r="J33" s="521"/>
      <c r="K33" s="1"/>
      <c r="L33" s="1"/>
      <c r="M33" s="131"/>
      <c r="N33" s="306">
        <v>1</v>
      </c>
      <c r="O33" s="239"/>
      <c r="P33" s="239"/>
      <c r="Q33" s="239"/>
      <c r="R33" s="239"/>
      <c r="S33" s="239"/>
      <c r="T33" s="239"/>
      <c r="U33" s="239"/>
      <c r="V33" s="239"/>
      <c r="W33" s="1"/>
      <c r="X33" s="1"/>
      <c r="Y33" s="211" t="s">
        <v>1821</v>
      </c>
    </row>
    <row r="34" spans="1:25" ht="18.75">
      <c r="A34" s="110">
        <v>13</v>
      </c>
      <c r="B34" s="123" t="s">
        <v>495</v>
      </c>
      <c r="C34" s="110" t="s">
        <v>482</v>
      </c>
      <c r="D34" s="139" t="s">
        <v>1513</v>
      </c>
      <c r="E34" s="43">
        <v>1</v>
      </c>
      <c r="F34" s="47" t="s">
        <v>496</v>
      </c>
      <c r="G34" s="163" t="s">
        <v>1534</v>
      </c>
      <c r="H34" s="119"/>
      <c r="I34" s="1"/>
      <c r="J34" s="120">
        <v>103.94</v>
      </c>
      <c r="K34" s="1"/>
      <c r="L34" s="1"/>
      <c r="M34" s="124" t="s">
        <v>221</v>
      </c>
      <c r="N34" s="306"/>
      <c r="O34" s="240"/>
      <c r="P34" s="240"/>
      <c r="Q34" s="240">
        <v>1</v>
      </c>
      <c r="R34" s="239"/>
      <c r="S34" s="239"/>
      <c r="T34" s="239"/>
      <c r="U34" s="239"/>
      <c r="V34" s="239"/>
      <c r="W34" s="1"/>
      <c r="X34" s="1"/>
      <c r="Y34" s="211"/>
    </row>
    <row r="35" spans="1:25" ht="30">
      <c r="A35" s="109">
        <v>14</v>
      </c>
      <c r="B35" s="123" t="s">
        <v>497</v>
      </c>
      <c r="C35" s="110" t="s">
        <v>482</v>
      </c>
      <c r="D35" s="139" t="s">
        <v>1512</v>
      </c>
      <c r="E35" s="119">
        <v>1</v>
      </c>
      <c r="F35" s="47" t="s">
        <v>498</v>
      </c>
      <c r="G35" s="113" t="s">
        <v>1535</v>
      </c>
      <c r="H35" s="119"/>
      <c r="I35" s="1"/>
      <c r="J35" s="120">
        <v>104.7</v>
      </c>
      <c r="K35" s="1"/>
      <c r="L35" s="1"/>
      <c r="M35" s="124" t="s">
        <v>221</v>
      </c>
      <c r="N35" s="306">
        <v>1</v>
      </c>
      <c r="O35" s="239"/>
      <c r="P35" s="239"/>
      <c r="Q35" s="239"/>
      <c r="R35" s="239"/>
      <c r="S35" s="239"/>
      <c r="T35" s="239"/>
      <c r="U35" s="239"/>
      <c r="V35" s="239"/>
      <c r="W35" s="1"/>
      <c r="X35" s="1"/>
      <c r="Y35" s="211" t="s">
        <v>1796</v>
      </c>
    </row>
    <row r="36" spans="1:25" ht="30" customHeight="1">
      <c r="A36" s="445">
        <v>15</v>
      </c>
      <c r="B36" s="517" t="s">
        <v>499</v>
      </c>
      <c r="C36" s="447" t="s">
        <v>482</v>
      </c>
      <c r="D36" s="458" t="s">
        <v>1511</v>
      </c>
      <c r="E36" s="117">
        <v>1</v>
      </c>
      <c r="F36" s="47" t="s">
        <v>500</v>
      </c>
      <c r="G36" s="512" t="s">
        <v>1466</v>
      </c>
      <c r="H36" s="128"/>
      <c r="I36" s="1"/>
      <c r="J36" s="78">
        <v>210.48</v>
      </c>
      <c r="K36" s="1"/>
      <c r="L36" s="1"/>
      <c r="M36" s="129" t="s">
        <v>221</v>
      </c>
      <c r="N36" s="306"/>
      <c r="O36" s="240"/>
      <c r="P36" s="240">
        <v>1</v>
      </c>
      <c r="Q36" s="239"/>
      <c r="R36" s="239"/>
      <c r="S36" s="239"/>
      <c r="T36" s="239"/>
      <c r="U36" s="239"/>
      <c r="V36" s="239"/>
      <c r="W36" s="1"/>
      <c r="X36" s="1"/>
      <c r="Y36" s="211"/>
    </row>
    <row r="37" spans="1:25" ht="18.75" customHeight="1">
      <c r="A37" s="493"/>
      <c r="B37" s="518"/>
      <c r="C37" s="519"/>
      <c r="D37" s="459"/>
      <c r="E37" s="117">
        <v>2</v>
      </c>
      <c r="F37" s="47" t="s">
        <v>501</v>
      </c>
      <c r="G37" s="514"/>
      <c r="H37" s="132"/>
      <c r="I37" s="1"/>
      <c r="J37" s="186"/>
      <c r="K37" s="1"/>
      <c r="L37" s="1"/>
      <c r="M37" s="131"/>
      <c r="N37" s="306"/>
      <c r="O37" s="240"/>
      <c r="P37" s="240"/>
      <c r="Q37" s="240"/>
      <c r="R37" s="240"/>
      <c r="S37" s="240">
        <v>1</v>
      </c>
      <c r="T37" s="239"/>
      <c r="U37" s="239"/>
      <c r="V37" s="239"/>
      <c r="W37" s="1"/>
      <c r="X37" s="1"/>
      <c r="Y37" s="211"/>
    </row>
    <row r="38" spans="1:25" ht="30">
      <c r="A38" s="109">
        <v>16</v>
      </c>
      <c r="B38" s="123" t="s">
        <v>502</v>
      </c>
      <c r="C38" s="110" t="s">
        <v>482</v>
      </c>
      <c r="D38" s="139" t="s">
        <v>1317</v>
      </c>
      <c r="E38" s="117">
        <v>1</v>
      </c>
      <c r="F38" s="47" t="s">
        <v>503</v>
      </c>
      <c r="G38" s="114" t="s">
        <v>1536</v>
      </c>
      <c r="H38" s="119"/>
      <c r="I38" s="1"/>
      <c r="J38" s="120">
        <v>104.62</v>
      </c>
      <c r="K38" s="1"/>
      <c r="L38" s="1"/>
      <c r="M38" s="124" t="s">
        <v>221</v>
      </c>
      <c r="N38" s="306"/>
      <c r="O38" s="240"/>
      <c r="P38" s="240">
        <v>1</v>
      </c>
      <c r="Q38" s="239"/>
      <c r="R38" s="239"/>
      <c r="S38" s="239"/>
      <c r="T38" s="239"/>
      <c r="U38" s="239"/>
      <c r="V38" s="239"/>
      <c r="W38" s="1"/>
      <c r="X38" s="1"/>
      <c r="Y38" s="211"/>
    </row>
    <row r="39" spans="1:25" ht="30" customHeight="1">
      <c r="A39" s="445">
        <v>17</v>
      </c>
      <c r="B39" s="517" t="s">
        <v>504</v>
      </c>
      <c r="C39" s="447" t="s">
        <v>482</v>
      </c>
      <c r="D39" s="458" t="s">
        <v>1510</v>
      </c>
      <c r="E39" s="117">
        <v>1</v>
      </c>
      <c r="F39" s="47" t="s">
        <v>505</v>
      </c>
      <c r="G39" s="512" t="s">
        <v>1537</v>
      </c>
      <c r="H39" s="128"/>
      <c r="I39" s="1"/>
      <c r="J39" s="78">
        <v>534.25</v>
      </c>
      <c r="K39" s="1"/>
      <c r="L39" s="1"/>
      <c r="M39" s="129" t="s">
        <v>221</v>
      </c>
      <c r="N39" s="306">
        <v>1</v>
      </c>
      <c r="O39" s="241"/>
      <c r="P39" s="239"/>
      <c r="Q39" s="239"/>
      <c r="R39" s="239"/>
      <c r="S39" s="239"/>
      <c r="T39" s="239"/>
      <c r="U39" s="239"/>
      <c r="V39" s="239"/>
      <c r="W39" s="1"/>
      <c r="X39" s="1"/>
      <c r="Y39" s="211" t="s">
        <v>1796</v>
      </c>
    </row>
    <row r="40" spans="1:25" ht="18.75" customHeight="1">
      <c r="A40" s="492"/>
      <c r="B40" s="547"/>
      <c r="C40" s="548"/>
      <c r="D40" s="460"/>
      <c r="E40" s="117">
        <v>2</v>
      </c>
      <c r="F40" s="47" t="s">
        <v>506</v>
      </c>
      <c r="G40" s="513"/>
      <c r="H40" s="183"/>
      <c r="I40" s="1"/>
      <c r="J40" s="184"/>
      <c r="K40" s="1"/>
      <c r="L40" s="1"/>
      <c r="M40" s="149"/>
      <c r="N40" s="306"/>
      <c r="O40" s="240"/>
      <c r="P40" s="240">
        <v>1</v>
      </c>
      <c r="Q40" s="239"/>
      <c r="R40" s="239"/>
      <c r="S40" s="239"/>
      <c r="T40" s="239"/>
      <c r="U40" s="239"/>
      <c r="V40" s="239"/>
      <c r="W40" s="1"/>
      <c r="X40" s="1"/>
      <c r="Y40" s="211"/>
    </row>
    <row r="41" spans="1:25" ht="18.75" customHeight="1">
      <c r="A41" s="492"/>
      <c r="B41" s="547"/>
      <c r="C41" s="548"/>
      <c r="D41" s="460"/>
      <c r="E41" s="117">
        <v>3</v>
      </c>
      <c r="F41" s="47" t="s">
        <v>507</v>
      </c>
      <c r="G41" s="513"/>
      <c r="H41" s="183"/>
      <c r="I41" s="1"/>
      <c r="J41" s="184"/>
      <c r="K41" s="1"/>
      <c r="L41" s="1"/>
      <c r="M41" s="149"/>
      <c r="N41" s="306">
        <v>1</v>
      </c>
      <c r="O41" s="239"/>
      <c r="P41" s="239"/>
      <c r="Q41" s="239"/>
      <c r="R41" s="239"/>
      <c r="S41" s="239"/>
      <c r="T41" s="239"/>
      <c r="U41" s="239"/>
      <c r="V41" s="239"/>
      <c r="W41" s="1"/>
      <c r="X41" s="1"/>
      <c r="Y41" s="211" t="s">
        <v>1796</v>
      </c>
    </row>
    <row r="42" spans="1:25" ht="18.75" customHeight="1">
      <c r="A42" s="492"/>
      <c r="B42" s="547"/>
      <c r="C42" s="548"/>
      <c r="D42" s="460"/>
      <c r="E42" s="117">
        <v>4</v>
      </c>
      <c r="F42" s="47" t="s">
        <v>508</v>
      </c>
      <c r="G42" s="513"/>
      <c r="H42" s="183"/>
      <c r="I42" s="1"/>
      <c r="J42" s="184"/>
      <c r="K42" s="1"/>
      <c r="L42" s="1"/>
      <c r="M42" s="149"/>
      <c r="N42" s="306"/>
      <c r="O42" s="240"/>
      <c r="P42" s="240"/>
      <c r="Q42" s="240">
        <v>1</v>
      </c>
      <c r="R42" s="239"/>
      <c r="S42" s="239"/>
      <c r="T42" s="239"/>
      <c r="U42" s="239"/>
      <c r="V42" s="239"/>
      <c r="W42" s="1"/>
      <c r="X42" s="1"/>
      <c r="Y42" s="211"/>
    </row>
    <row r="43" spans="1:25" ht="18.75" customHeight="1">
      <c r="A43" s="493"/>
      <c r="B43" s="518"/>
      <c r="C43" s="519"/>
      <c r="D43" s="459"/>
      <c r="E43" s="117">
        <v>5</v>
      </c>
      <c r="F43" s="47" t="s">
        <v>509</v>
      </c>
      <c r="G43" s="514"/>
      <c r="H43" s="132"/>
      <c r="I43" s="1"/>
      <c r="J43" s="186"/>
      <c r="K43" s="1"/>
      <c r="L43" s="1"/>
      <c r="M43" s="131"/>
      <c r="N43" s="306">
        <v>1</v>
      </c>
      <c r="O43" s="239"/>
      <c r="P43" s="239"/>
      <c r="Q43" s="239"/>
      <c r="R43" s="239"/>
      <c r="S43" s="239"/>
      <c r="T43" s="239"/>
      <c r="U43" s="239"/>
      <c r="V43" s="239"/>
      <c r="W43" s="1"/>
      <c r="X43" s="1"/>
      <c r="Y43" s="211" t="s">
        <v>1796</v>
      </c>
    </row>
    <row r="44" spans="1:25" ht="33" customHeight="1">
      <c r="A44" s="445">
        <v>18</v>
      </c>
      <c r="B44" s="517" t="s">
        <v>510</v>
      </c>
      <c r="C44" s="447" t="s">
        <v>482</v>
      </c>
      <c r="D44" s="458" t="s">
        <v>1509</v>
      </c>
      <c r="E44" s="117">
        <v>1</v>
      </c>
      <c r="F44" s="47" t="s">
        <v>511</v>
      </c>
      <c r="G44" s="506" t="s">
        <v>1800</v>
      </c>
      <c r="H44" s="128"/>
      <c r="I44" s="1"/>
      <c r="J44" s="78">
        <v>323.47000000000003</v>
      </c>
      <c r="K44" s="1"/>
      <c r="L44" s="1"/>
      <c r="M44" s="129" t="s">
        <v>221</v>
      </c>
      <c r="N44" s="306"/>
      <c r="O44" s="239"/>
      <c r="P44" s="239"/>
      <c r="Q44" s="239"/>
      <c r="R44" s="239"/>
      <c r="S44" s="239"/>
      <c r="T44" s="239"/>
      <c r="U44" s="239"/>
      <c r="V44" s="239"/>
      <c r="W44" s="1"/>
      <c r="X44" s="1"/>
      <c r="Y44" s="211" t="s">
        <v>1797</v>
      </c>
    </row>
    <row r="45" spans="1:25" ht="18.75" customHeight="1">
      <c r="A45" s="492"/>
      <c r="B45" s="547"/>
      <c r="C45" s="548"/>
      <c r="D45" s="460"/>
      <c r="E45" s="117">
        <v>2</v>
      </c>
      <c r="F45" s="47" t="s">
        <v>512</v>
      </c>
      <c r="G45" s="509"/>
      <c r="H45" s="183"/>
      <c r="I45" s="1"/>
      <c r="J45" s="184"/>
      <c r="K45" s="1"/>
      <c r="L45" s="1"/>
      <c r="M45" s="149"/>
      <c r="N45" s="306"/>
      <c r="O45" s="239"/>
      <c r="P45" s="239"/>
      <c r="Q45" s="239"/>
      <c r="R45" s="239"/>
      <c r="S45" s="239"/>
      <c r="T45" s="239"/>
      <c r="U45" s="239"/>
      <c r="V45" s="239"/>
      <c r="W45" s="1"/>
      <c r="X45" s="1"/>
      <c r="Y45" s="211"/>
    </row>
    <row r="46" spans="1:25" ht="15.75" customHeight="1">
      <c r="A46" s="493"/>
      <c r="B46" s="518"/>
      <c r="C46" s="519"/>
      <c r="D46" s="459"/>
      <c r="E46" s="117">
        <v>3</v>
      </c>
      <c r="F46" s="47" t="s">
        <v>513</v>
      </c>
      <c r="G46" s="507"/>
      <c r="H46" s="132"/>
      <c r="I46" s="1"/>
      <c r="J46" s="186"/>
      <c r="K46" s="1"/>
      <c r="L46" s="1"/>
      <c r="M46" s="131"/>
      <c r="N46" s="306"/>
      <c r="O46" s="239"/>
      <c r="P46" s="239"/>
      <c r="Q46" s="239"/>
      <c r="R46" s="239"/>
      <c r="S46" s="239"/>
      <c r="T46" s="239"/>
      <c r="U46" s="239"/>
      <c r="V46" s="239"/>
      <c r="W46" s="1"/>
      <c r="X46" s="1"/>
      <c r="Y46" s="211"/>
    </row>
    <row r="47" spans="1:25" ht="18.75" customHeight="1">
      <c r="A47" s="445">
        <v>19</v>
      </c>
      <c r="B47" s="562" t="s">
        <v>514</v>
      </c>
      <c r="C47" s="447" t="s">
        <v>482</v>
      </c>
      <c r="D47" s="458" t="s">
        <v>1508</v>
      </c>
      <c r="E47" s="117">
        <v>1</v>
      </c>
      <c r="F47" s="47" t="s">
        <v>515</v>
      </c>
      <c r="G47" s="512" t="s">
        <v>1538</v>
      </c>
      <c r="H47" s="128"/>
      <c r="I47" s="1"/>
      <c r="J47" s="520">
        <v>312.97000000000003</v>
      </c>
      <c r="K47" s="1"/>
      <c r="L47" s="1"/>
      <c r="M47" s="129" t="s">
        <v>221</v>
      </c>
      <c r="N47" s="306"/>
      <c r="O47" s="240"/>
      <c r="P47" s="240">
        <v>1</v>
      </c>
      <c r="Q47" s="239"/>
      <c r="R47" s="239"/>
      <c r="S47" s="239"/>
      <c r="T47" s="239"/>
      <c r="U47" s="239"/>
      <c r="V47" s="239"/>
      <c r="W47" s="1"/>
      <c r="X47" s="1"/>
      <c r="Y47" s="211"/>
    </row>
    <row r="48" spans="1:25" ht="31.5">
      <c r="A48" s="492"/>
      <c r="B48" s="564"/>
      <c r="C48" s="548"/>
      <c r="D48" s="460"/>
      <c r="E48" s="117">
        <v>2</v>
      </c>
      <c r="F48" s="47" t="s">
        <v>516</v>
      </c>
      <c r="G48" s="513"/>
      <c r="H48" s="183"/>
      <c r="I48" s="1"/>
      <c r="J48" s="539"/>
      <c r="K48" s="1"/>
      <c r="L48" s="1"/>
      <c r="M48" s="149"/>
      <c r="N48" s="306"/>
      <c r="O48" s="240">
        <v>1</v>
      </c>
      <c r="P48" s="239"/>
      <c r="Q48" s="239"/>
      <c r="R48" s="239"/>
      <c r="S48" s="239"/>
      <c r="T48" s="239"/>
      <c r="U48" s="239"/>
      <c r="V48" s="239"/>
      <c r="W48" s="1"/>
      <c r="X48" s="1"/>
      <c r="Y48" s="211"/>
    </row>
    <row r="49" spans="1:25" ht="18.75" customHeight="1">
      <c r="A49" s="493"/>
      <c r="B49" s="563"/>
      <c r="C49" s="519"/>
      <c r="D49" s="459"/>
      <c r="E49" s="117">
        <v>3</v>
      </c>
      <c r="F49" s="47" t="s">
        <v>517</v>
      </c>
      <c r="G49" s="514"/>
      <c r="H49" s="132"/>
      <c r="I49" s="1"/>
      <c r="J49" s="521"/>
      <c r="K49" s="1"/>
      <c r="L49" s="1"/>
      <c r="M49" s="131"/>
      <c r="N49" s="306">
        <v>1</v>
      </c>
      <c r="O49" s="241"/>
      <c r="P49" s="239"/>
      <c r="Q49" s="239"/>
      <c r="R49" s="239"/>
      <c r="S49" s="239"/>
      <c r="T49" s="239"/>
      <c r="U49" s="239"/>
      <c r="V49" s="239"/>
      <c r="W49" s="1"/>
      <c r="X49" s="1"/>
      <c r="Y49" s="211" t="s">
        <v>1796</v>
      </c>
    </row>
    <row r="50" spans="1:25" ht="31.5">
      <c r="A50" s="445">
        <v>20</v>
      </c>
      <c r="B50" s="562" t="s">
        <v>518</v>
      </c>
      <c r="C50" s="447" t="s">
        <v>482</v>
      </c>
      <c r="D50" s="458" t="s">
        <v>1507</v>
      </c>
      <c r="E50" s="117">
        <v>1</v>
      </c>
      <c r="F50" s="47" t="s">
        <v>519</v>
      </c>
      <c r="G50" s="506" t="s">
        <v>1800</v>
      </c>
      <c r="H50" s="128"/>
      <c r="I50" s="1"/>
      <c r="J50" s="520">
        <v>209.47</v>
      </c>
      <c r="K50" s="1"/>
      <c r="L50" s="1"/>
      <c r="M50" s="129" t="s">
        <v>221</v>
      </c>
      <c r="N50" s="306"/>
      <c r="O50" s="239"/>
      <c r="P50" s="239"/>
      <c r="Q50" s="239"/>
      <c r="R50" s="239"/>
      <c r="S50" s="239"/>
      <c r="T50" s="239"/>
      <c r="U50" s="239"/>
      <c r="V50" s="239"/>
      <c r="W50" s="1"/>
      <c r="X50" s="1"/>
      <c r="Y50" s="211"/>
    </row>
    <row r="51" spans="1:25" ht="18.75" customHeight="1">
      <c r="A51" s="493"/>
      <c r="B51" s="563"/>
      <c r="C51" s="519"/>
      <c r="D51" s="459"/>
      <c r="E51" s="117">
        <v>2</v>
      </c>
      <c r="F51" s="47" t="s">
        <v>520</v>
      </c>
      <c r="G51" s="507"/>
      <c r="H51" s="132"/>
      <c r="I51" s="1"/>
      <c r="J51" s="521"/>
      <c r="K51" s="1"/>
      <c r="L51" s="1"/>
      <c r="M51" s="131"/>
      <c r="N51" s="306"/>
      <c r="O51" s="239"/>
      <c r="P51" s="239"/>
      <c r="Q51" s="239"/>
      <c r="R51" s="239"/>
      <c r="S51" s="239"/>
      <c r="T51" s="239"/>
      <c r="U51" s="239"/>
      <c r="V51" s="239"/>
      <c r="W51" s="1"/>
      <c r="X51" s="1"/>
      <c r="Y51" s="211"/>
    </row>
    <row r="52" spans="1:25" ht="18.75" customHeight="1">
      <c r="A52" s="445">
        <v>21</v>
      </c>
      <c r="B52" s="562" t="s">
        <v>521</v>
      </c>
      <c r="C52" s="447" t="s">
        <v>482</v>
      </c>
      <c r="D52" s="458" t="s">
        <v>1506</v>
      </c>
      <c r="E52" s="117">
        <v>1</v>
      </c>
      <c r="F52" s="47" t="s">
        <v>522</v>
      </c>
      <c r="G52" s="512" t="s">
        <v>1539</v>
      </c>
      <c r="H52" s="128"/>
      <c r="I52" s="1"/>
      <c r="J52" s="520">
        <v>320.87</v>
      </c>
      <c r="K52" s="1"/>
      <c r="L52" s="1"/>
      <c r="M52" s="444" t="s">
        <v>221</v>
      </c>
      <c r="N52" s="306"/>
      <c r="O52" s="240">
        <v>1</v>
      </c>
      <c r="P52" s="239"/>
      <c r="Q52" s="239"/>
      <c r="R52" s="239"/>
      <c r="S52" s="239"/>
      <c r="T52" s="239"/>
      <c r="U52" s="239"/>
      <c r="V52" s="239"/>
      <c r="W52" s="1"/>
      <c r="X52" s="1"/>
      <c r="Y52" s="211"/>
    </row>
    <row r="53" spans="1:25" ht="18.75" customHeight="1">
      <c r="A53" s="492"/>
      <c r="B53" s="564"/>
      <c r="C53" s="548"/>
      <c r="D53" s="460"/>
      <c r="E53" s="117">
        <v>2</v>
      </c>
      <c r="F53" s="47" t="s">
        <v>523</v>
      </c>
      <c r="G53" s="513"/>
      <c r="H53" s="183"/>
      <c r="I53" s="1"/>
      <c r="J53" s="539"/>
      <c r="K53" s="1"/>
      <c r="L53" s="1"/>
      <c r="M53" s="540"/>
      <c r="N53" s="306"/>
      <c r="O53" s="240"/>
      <c r="P53" s="240">
        <v>1</v>
      </c>
      <c r="Q53" s="239"/>
      <c r="R53" s="239"/>
      <c r="S53" s="239"/>
      <c r="T53" s="239"/>
      <c r="U53" s="239"/>
      <c r="V53" s="239"/>
      <c r="W53" s="1"/>
      <c r="X53" s="1"/>
      <c r="Y53" s="211"/>
    </row>
    <row r="54" spans="1:25" ht="31.5">
      <c r="A54" s="493"/>
      <c r="B54" s="563"/>
      <c r="C54" s="519"/>
      <c r="D54" s="459"/>
      <c r="E54" s="117">
        <v>3</v>
      </c>
      <c r="F54" s="47" t="s">
        <v>524</v>
      </c>
      <c r="G54" s="514"/>
      <c r="H54" s="132"/>
      <c r="I54" s="1"/>
      <c r="J54" s="521"/>
      <c r="K54" s="1"/>
      <c r="L54" s="1"/>
      <c r="M54" s="541"/>
      <c r="N54" s="306"/>
      <c r="O54" s="240"/>
      <c r="P54" s="240"/>
      <c r="Q54" s="240">
        <v>1</v>
      </c>
      <c r="R54" s="239"/>
      <c r="S54" s="239"/>
      <c r="T54" s="239"/>
      <c r="U54" s="239"/>
      <c r="V54" s="239"/>
      <c r="W54" s="1"/>
      <c r="X54" s="1"/>
      <c r="Y54" s="211"/>
    </row>
    <row r="55" spans="1:25" ht="30" customHeight="1">
      <c r="A55" s="445">
        <v>22</v>
      </c>
      <c r="B55" s="562" t="s">
        <v>525</v>
      </c>
      <c r="C55" s="447" t="s">
        <v>526</v>
      </c>
      <c r="D55" s="544" t="s">
        <v>1505</v>
      </c>
      <c r="E55" s="117">
        <v>1</v>
      </c>
      <c r="F55" s="47" t="s">
        <v>527</v>
      </c>
      <c r="G55" s="512" t="s">
        <v>1545</v>
      </c>
      <c r="H55" s="128"/>
      <c r="I55" s="1"/>
      <c r="J55" s="520">
        <v>206.21</v>
      </c>
      <c r="K55" s="1"/>
      <c r="L55" s="1"/>
      <c r="M55" s="444" t="s">
        <v>221</v>
      </c>
      <c r="N55" s="306">
        <v>1</v>
      </c>
      <c r="O55" s="239"/>
      <c r="P55" s="239"/>
      <c r="Q55" s="239"/>
      <c r="R55" s="239"/>
      <c r="S55" s="239"/>
      <c r="T55" s="239"/>
      <c r="U55" s="239"/>
      <c r="V55" s="239"/>
      <c r="W55" s="1"/>
      <c r="X55" s="1"/>
      <c r="Y55" s="211"/>
    </row>
    <row r="56" spans="1:25" ht="31.5">
      <c r="A56" s="493"/>
      <c r="B56" s="563"/>
      <c r="C56" s="519"/>
      <c r="D56" s="545"/>
      <c r="E56" s="117">
        <v>2</v>
      </c>
      <c r="F56" s="47" t="s">
        <v>528</v>
      </c>
      <c r="G56" s="514"/>
      <c r="H56" s="132"/>
      <c r="I56" s="1"/>
      <c r="J56" s="521"/>
      <c r="K56" s="1"/>
      <c r="L56" s="1"/>
      <c r="M56" s="541"/>
      <c r="N56" s="306">
        <v>1</v>
      </c>
      <c r="O56" s="239"/>
      <c r="P56" s="239"/>
      <c r="Q56" s="239"/>
      <c r="R56" s="239"/>
      <c r="S56" s="239"/>
      <c r="T56" s="239"/>
      <c r="U56" s="239"/>
      <c r="V56" s="239"/>
      <c r="W56" s="1"/>
      <c r="X56" s="1"/>
      <c r="Y56" s="211"/>
    </row>
    <row r="57" spans="1:25" ht="37.5" customHeight="1">
      <c r="A57" s="445">
        <v>23</v>
      </c>
      <c r="B57" s="562" t="s">
        <v>529</v>
      </c>
      <c r="C57" s="447" t="s">
        <v>526</v>
      </c>
      <c r="D57" s="544" t="s">
        <v>1504</v>
      </c>
      <c r="E57" s="117">
        <v>1</v>
      </c>
      <c r="F57" s="47" t="s">
        <v>530</v>
      </c>
      <c r="G57" s="512" t="s">
        <v>1546</v>
      </c>
      <c r="H57" s="128"/>
      <c r="I57" s="1"/>
      <c r="J57" s="520">
        <v>311.02999999999997</v>
      </c>
      <c r="K57" s="1"/>
      <c r="L57" s="1"/>
      <c r="M57" s="444" t="s">
        <v>221</v>
      </c>
      <c r="N57" s="306">
        <v>1</v>
      </c>
      <c r="O57" s="239"/>
      <c r="P57" s="239"/>
      <c r="Q57" s="239"/>
      <c r="R57" s="239"/>
      <c r="S57" s="239"/>
      <c r="T57" s="239"/>
      <c r="U57" s="239"/>
      <c r="V57" s="239"/>
      <c r="W57" s="1"/>
      <c r="X57" s="1"/>
      <c r="Y57" s="211"/>
    </row>
    <row r="58" spans="1:25" ht="18.75" customHeight="1">
      <c r="A58" s="492"/>
      <c r="B58" s="564"/>
      <c r="C58" s="548"/>
      <c r="D58" s="546"/>
      <c r="E58" s="117">
        <v>2</v>
      </c>
      <c r="F58" s="47" t="s">
        <v>531</v>
      </c>
      <c r="G58" s="513"/>
      <c r="H58" s="183"/>
      <c r="I58" s="1"/>
      <c r="J58" s="539"/>
      <c r="K58" s="1"/>
      <c r="L58" s="1"/>
      <c r="M58" s="540"/>
      <c r="N58" s="306"/>
      <c r="O58" s="240"/>
      <c r="P58" s="240">
        <v>1</v>
      </c>
      <c r="Q58" s="239"/>
      <c r="R58" s="239"/>
      <c r="S58" s="239"/>
      <c r="T58" s="239"/>
      <c r="U58" s="239"/>
      <c r="V58" s="239"/>
      <c r="W58" s="1"/>
      <c r="X58" s="1"/>
      <c r="Y58" s="211"/>
    </row>
    <row r="59" spans="1:25" ht="18.75" customHeight="1">
      <c r="A59" s="493"/>
      <c r="B59" s="563"/>
      <c r="C59" s="519"/>
      <c r="D59" s="545"/>
      <c r="E59" s="117">
        <v>3</v>
      </c>
      <c r="F59" s="47" t="s">
        <v>532</v>
      </c>
      <c r="G59" s="514"/>
      <c r="H59" s="132"/>
      <c r="I59" s="1"/>
      <c r="J59" s="521"/>
      <c r="K59" s="1"/>
      <c r="L59" s="1"/>
      <c r="M59" s="541"/>
      <c r="N59" s="306"/>
      <c r="O59" s="240"/>
      <c r="P59" s="240">
        <v>1</v>
      </c>
      <c r="Q59" s="239"/>
      <c r="R59" s="239"/>
      <c r="S59" s="239"/>
      <c r="T59" s="239"/>
      <c r="U59" s="239"/>
      <c r="V59" s="239"/>
      <c r="W59" s="1"/>
      <c r="X59" s="1"/>
      <c r="Y59" s="211"/>
    </row>
    <row r="60" spans="1:25" ht="18.75" customHeight="1">
      <c r="A60" s="445">
        <v>24</v>
      </c>
      <c r="B60" s="562" t="s">
        <v>533</v>
      </c>
      <c r="C60" s="447" t="s">
        <v>526</v>
      </c>
      <c r="D60" s="544" t="s">
        <v>1503</v>
      </c>
      <c r="E60" s="117">
        <v>1</v>
      </c>
      <c r="F60" s="47" t="s">
        <v>534</v>
      </c>
      <c r="G60" s="506" t="s">
        <v>1800</v>
      </c>
      <c r="H60" s="128"/>
      <c r="I60" s="1"/>
      <c r="J60" s="78">
        <v>206.35</v>
      </c>
      <c r="K60" s="1"/>
      <c r="L60" s="1"/>
      <c r="M60" s="129" t="s">
        <v>221</v>
      </c>
      <c r="N60" s="306"/>
      <c r="O60" s="239"/>
      <c r="P60" s="239"/>
      <c r="Q60" s="239"/>
      <c r="R60" s="239"/>
      <c r="S60" s="239"/>
      <c r="T60" s="239"/>
      <c r="U60" s="239"/>
      <c r="V60" s="239"/>
      <c r="W60" s="1"/>
      <c r="X60" s="1"/>
      <c r="Y60" s="211"/>
    </row>
    <row r="61" spans="1:25" ht="18.75" customHeight="1">
      <c r="A61" s="493"/>
      <c r="B61" s="563"/>
      <c r="C61" s="519"/>
      <c r="D61" s="545"/>
      <c r="E61" s="117">
        <v>2</v>
      </c>
      <c r="F61" s="47" t="s">
        <v>535</v>
      </c>
      <c r="G61" s="507"/>
      <c r="H61" s="132"/>
      <c r="I61" s="1"/>
      <c r="J61" s="186"/>
      <c r="K61" s="1"/>
      <c r="L61" s="1"/>
      <c r="M61" s="131"/>
      <c r="N61" s="306"/>
      <c r="O61" s="239"/>
      <c r="P61" s="239"/>
      <c r="Q61" s="239"/>
      <c r="R61" s="239"/>
      <c r="S61" s="239"/>
      <c r="T61" s="239"/>
      <c r="U61" s="239"/>
      <c r="V61" s="239"/>
      <c r="W61" s="1"/>
      <c r="X61" s="1"/>
      <c r="Y61" s="211"/>
    </row>
    <row r="62" spans="1:25" ht="30" customHeight="1">
      <c r="A62" s="445">
        <v>25</v>
      </c>
      <c r="B62" s="562" t="s">
        <v>536</v>
      </c>
      <c r="C62" s="447" t="s">
        <v>526</v>
      </c>
      <c r="D62" s="544" t="s">
        <v>1503</v>
      </c>
      <c r="E62" s="117">
        <v>1</v>
      </c>
      <c r="F62" s="47" t="s">
        <v>537</v>
      </c>
      <c r="G62" s="512" t="s">
        <v>1547</v>
      </c>
      <c r="H62" s="128"/>
      <c r="I62" s="1"/>
      <c r="J62" s="520">
        <v>206.92</v>
      </c>
      <c r="K62" s="1"/>
      <c r="L62" s="1"/>
      <c r="M62" s="444" t="s">
        <v>221</v>
      </c>
      <c r="N62" s="306">
        <v>1</v>
      </c>
      <c r="O62" s="239"/>
      <c r="P62" s="239"/>
      <c r="Q62" s="241"/>
      <c r="R62" s="239"/>
      <c r="S62" s="239"/>
      <c r="T62" s="239"/>
      <c r="U62" s="239"/>
      <c r="V62" s="239"/>
      <c r="W62" s="1"/>
      <c r="X62" s="1"/>
      <c r="Y62" s="211"/>
    </row>
    <row r="63" spans="1:25" ht="31.5">
      <c r="A63" s="493"/>
      <c r="B63" s="563"/>
      <c r="C63" s="519"/>
      <c r="D63" s="545"/>
      <c r="E63" s="117">
        <v>2</v>
      </c>
      <c r="F63" s="47" t="s">
        <v>538</v>
      </c>
      <c r="G63" s="514"/>
      <c r="H63" s="132"/>
      <c r="I63" s="1"/>
      <c r="J63" s="521"/>
      <c r="K63" s="1"/>
      <c r="L63" s="1"/>
      <c r="M63" s="541"/>
      <c r="N63" s="306"/>
      <c r="O63" s="240"/>
      <c r="P63" s="240">
        <v>1</v>
      </c>
      <c r="Q63" s="239"/>
      <c r="R63" s="239"/>
      <c r="S63" s="239"/>
      <c r="T63" s="239"/>
      <c r="U63" s="239"/>
      <c r="V63" s="239"/>
      <c r="W63" s="1"/>
      <c r="X63" s="1"/>
      <c r="Y63" s="211"/>
    </row>
    <row r="64" spans="1:25" ht="18.75">
      <c r="A64" s="109">
        <v>26</v>
      </c>
      <c r="B64" s="123" t="s">
        <v>539</v>
      </c>
      <c r="C64" s="110" t="s">
        <v>526</v>
      </c>
      <c r="D64" s="192" t="s">
        <v>526</v>
      </c>
      <c r="E64" s="117">
        <v>1</v>
      </c>
      <c r="F64" s="47" t="s">
        <v>540</v>
      </c>
      <c r="G64" s="216" t="s">
        <v>1875</v>
      </c>
      <c r="H64" s="119"/>
      <c r="I64" s="1"/>
      <c r="J64" s="120">
        <v>102.53</v>
      </c>
      <c r="K64" s="1"/>
      <c r="L64" s="1"/>
      <c r="M64" s="124" t="s">
        <v>221</v>
      </c>
      <c r="N64" s="306"/>
      <c r="O64" s="240"/>
      <c r="P64" s="240">
        <v>1</v>
      </c>
      <c r="Q64" s="239"/>
      <c r="R64" s="239"/>
      <c r="S64" s="239"/>
      <c r="T64" s="239"/>
      <c r="U64" s="239"/>
      <c r="V64" s="239"/>
      <c r="W64" s="1"/>
      <c r="X64" s="1"/>
      <c r="Y64" s="211"/>
    </row>
    <row r="65" spans="1:25" s="17" customFormat="1" ht="18.75" customHeight="1">
      <c r="A65" s="445">
        <v>27</v>
      </c>
      <c r="B65" s="517" t="s">
        <v>541</v>
      </c>
      <c r="C65" s="447" t="s">
        <v>542</v>
      </c>
      <c r="D65" s="426" t="s">
        <v>1502</v>
      </c>
      <c r="E65" s="110">
        <v>1</v>
      </c>
      <c r="F65" s="100" t="s">
        <v>543</v>
      </c>
      <c r="G65" s="512" t="s">
        <v>1540</v>
      </c>
      <c r="H65" s="112"/>
      <c r="I65" s="113"/>
      <c r="J65" s="520">
        <v>417.75</v>
      </c>
      <c r="K65" s="113"/>
      <c r="L65" s="113"/>
      <c r="M65" s="444" t="s">
        <v>221</v>
      </c>
      <c r="N65" s="303">
        <v>1</v>
      </c>
      <c r="O65" s="289"/>
      <c r="P65" s="289"/>
      <c r="Q65" s="289"/>
      <c r="R65" s="289"/>
      <c r="S65" s="289"/>
      <c r="T65" s="289"/>
      <c r="U65" s="289"/>
      <c r="V65" s="289"/>
      <c r="W65" s="113"/>
      <c r="X65" s="113"/>
      <c r="Y65" s="210"/>
    </row>
    <row r="66" spans="1:25" s="17" customFormat="1" ht="18.75" customHeight="1">
      <c r="A66" s="492"/>
      <c r="B66" s="547"/>
      <c r="C66" s="548"/>
      <c r="D66" s="436"/>
      <c r="E66" s="110">
        <v>2</v>
      </c>
      <c r="F66" s="100" t="s">
        <v>544</v>
      </c>
      <c r="G66" s="513"/>
      <c r="H66" s="176"/>
      <c r="I66" s="113"/>
      <c r="J66" s="539"/>
      <c r="K66" s="113"/>
      <c r="L66" s="113"/>
      <c r="M66" s="540"/>
      <c r="N66" s="303">
        <v>1</v>
      </c>
      <c r="O66" s="289"/>
      <c r="P66" s="289"/>
      <c r="Q66" s="289"/>
      <c r="R66" s="289"/>
      <c r="S66" s="289"/>
      <c r="T66" s="289"/>
      <c r="U66" s="289"/>
      <c r="V66" s="289"/>
      <c r="W66" s="113"/>
      <c r="X66" s="113"/>
      <c r="Y66" s="210"/>
    </row>
    <row r="67" spans="1:25" s="17" customFormat="1" ht="31.5">
      <c r="A67" s="492"/>
      <c r="B67" s="547"/>
      <c r="C67" s="548"/>
      <c r="D67" s="436"/>
      <c r="E67" s="110">
        <v>3</v>
      </c>
      <c r="F67" s="100" t="s">
        <v>545</v>
      </c>
      <c r="G67" s="513"/>
      <c r="H67" s="176"/>
      <c r="I67" s="113"/>
      <c r="J67" s="539"/>
      <c r="K67" s="113"/>
      <c r="L67" s="113"/>
      <c r="M67" s="540"/>
      <c r="N67" s="303">
        <v>1</v>
      </c>
      <c r="O67" s="289"/>
      <c r="P67" s="289"/>
      <c r="Q67" s="289"/>
      <c r="R67" s="289"/>
      <c r="S67" s="289"/>
      <c r="T67" s="289"/>
      <c r="U67" s="289"/>
      <c r="V67" s="289"/>
      <c r="W67" s="113"/>
      <c r="X67" s="113"/>
      <c r="Y67" s="210"/>
    </row>
    <row r="68" spans="1:25" s="17" customFormat="1" ht="18.75" customHeight="1">
      <c r="A68" s="493"/>
      <c r="B68" s="518"/>
      <c r="C68" s="519"/>
      <c r="D68" s="427"/>
      <c r="E68" s="110">
        <v>4</v>
      </c>
      <c r="F68" s="100" t="s">
        <v>546</v>
      </c>
      <c r="G68" s="514"/>
      <c r="H68" s="177"/>
      <c r="I68" s="113"/>
      <c r="J68" s="521"/>
      <c r="K68" s="113"/>
      <c r="L68" s="113"/>
      <c r="M68" s="541"/>
      <c r="N68" s="303">
        <v>1</v>
      </c>
      <c r="O68" s="289"/>
      <c r="P68" s="289"/>
      <c r="Q68" s="289"/>
      <c r="R68" s="289"/>
      <c r="S68" s="289"/>
      <c r="T68" s="289"/>
      <c r="U68" s="289"/>
      <c r="V68" s="289"/>
      <c r="W68" s="113"/>
      <c r="X68" s="113"/>
      <c r="Y68" s="210"/>
    </row>
    <row r="69" spans="1:25" ht="18.75" customHeight="1">
      <c r="A69" s="445">
        <v>28</v>
      </c>
      <c r="B69" s="562" t="s">
        <v>547</v>
      </c>
      <c r="C69" s="447" t="s">
        <v>542</v>
      </c>
      <c r="D69" s="426" t="s">
        <v>1501</v>
      </c>
      <c r="E69" s="117">
        <v>1</v>
      </c>
      <c r="F69" s="47" t="s">
        <v>548</v>
      </c>
      <c r="G69" s="512" t="s">
        <v>1548</v>
      </c>
      <c r="H69" s="128"/>
      <c r="I69" s="1"/>
      <c r="J69" s="520">
        <v>317.07</v>
      </c>
      <c r="K69" s="1"/>
      <c r="L69" s="1"/>
      <c r="M69" s="444" t="s">
        <v>221</v>
      </c>
      <c r="N69" s="306">
        <v>1</v>
      </c>
      <c r="O69" s="239"/>
      <c r="P69" s="239"/>
      <c r="Q69" s="239"/>
      <c r="R69" s="239"/>
      <c r="S69" s="239"/>
      <c r="T69" s="239"/>
      <c r="U69" s="239"/>
      <c r="V69" s="239"/>
      <c r="W69" s="1"/>
      <c r="X69" s="1"/>
      <c r="Y69" s="211"/>
    </row>
    <row r="70" spans="1:25" ht="31.5">
      <c r="A70" s="492"/>
      <c r="B70" s="564"/>
      <c r="C70" s="548"/>
      <c r="D70" s="436"/>
      <c r="E70" s="117">
        <v>2</v>
      </c>
      <c r="F70" s="47" t="s">
        <v>549</v>
      </c>
      <c r="G70" s="513"/>
      <c r="H70" s="183"/>
      <c r="I70" s="1"/>
      <c r="J70" s="539"/>
      <c r="K70" s="1"/>
      <c r="L70" s="1"/>
      <c r="M70" s="540"/>
      <c r="N70" s="306">
        <v>1</v>
      </c>
      <c r="O70" s="239"/>
      <c r="P70" s="239"/>
      <c r="Q70" s="239"/>
      <c r="R70" s="239"/>
      <c r="S70" s="239"/>
      <c r="T70" s="239"/>
      <c r="U70" s="239"/>
      <c r="V70" s="239"/>
      <c r="W70" s="1"/>
      <c r="X70" s="1"/>
      <c r="Y70" s="211"/>
    </row>
    <row r="71" spans="1:25" ht="18.75" customHeight="1">
      <c r="A71" s="493"/>
      <c r="B71" s="563"/>
      <c r="C71" s="519"/>
      <c r="D71" s="427"/>
      <c r="E71" s="117">
        <v>3</v>
      </c>
      <c r="F71" s="47" t="s">
        <v>550</v>
      </c>
      <c r="G71" s="514"/>
      <c r="H71" s="132"/>
      <c r="I71" s="1"/>
      <c r="J71" s="521"/>
      <c r="K71" s="1"/>
      <c r="L71" s="1"/>
      <c r="M71" s="541"/>
      <c r="N71" s="306"/>
      <c r="O71" s="240"/>
      <c r="P71" s="240">
        <v>1</v>
      </c>
      <c r="Q71" s="239"/>
      <c r="R71" s="239"/>
      <c r="S71" s="239"/>
      <c r="T71" s="239"/>
      <c r="U71" s="239"/>
      <c r="V71" s="239"/>
      <c r="W71" s="1"/>
      <c r="X71" s="1"/>
      <c r="Y71" s="211"/>
    </row>
    <row r="72" spans="1:25" ht="18.75" customHeight="1">
      <c r="A72" s="445">
        <v>29</v>
      </c>
      <c r="B72" s="562" t="s">
        <v>551</v>
      </c>
      <c r="C72" s="447" t="s">
        <v>542</v>
      </c>
      <c r="D72" s="426" t="s">
        <v>1500</v>
      </c>
      <c r="E72" s="117">
        <v>1</v>
      </c>
      <c r="F72" s="47" t="s">
        <v>552</v>
      </c>
      <c r="G72" s="506" t="s">
        <v>1541</v>
      </c>
      <c r="H72" s="128"/>
      <c r="I72" s="1"/>
      <c r="J72" s="520">
        <v>208.66</v>
      </c>
      <c r="K72" s="1"/>
      <c r="L72" s="1"/>
      <c r="M72" s="129" t="s">
        <v>221</v>
      </c>
      <c r="N72" s="306">
        <v>1</v>
      </c>
      <c r="O72" s="239"/>
      <c r="P72" s="239"/>
      <c r="Q72" s="239"/>
      <c r="R72" s="239"/>
      <c r="S72" s="239"/>
      <c r="T72" s="239"/>
      <c r="U72" s="239"/>
      <c r="V72" s="239"/>
      <c r="W72" s="1"/>
      <c r="X72" s="1"/>
      <c r="Y72" s="211"/>
    </row>
    <row r="73" spans="1:25" ht="18.75" customHeight="1">
      <c r="A73" s="493"/>
      <c r="B73" s="563"/>
      <c r="C73" s="519"/>
      <c r="D73" s="427"/>
      <c r="E73" s="117">
        <v>2</v>
      </c>
      <c r="F73" s="47" t="s">
        <v>553</v>
      </c>
      <c r="G73" s="507"/>
      <c r="H73" s="132"/>
      <c r="I73" s="1"/>
      <c r="J73" s="521"/>
      <c r="K73" s="1"/>
      <c r="L73" s="1"/>
      <c r="M73" s="131"/>
      <c r="N73" s="306">
        <v>1</v>
      </c>
      <c r="O73" s="239"/>
      <c r="P73" s="239"/>
      <c r="Q73" s="239"/>
      <c r="R73" s="239"/>
      <c r="S73" s="239"/>
      <c r="T73" s="239"/>
      <c r="U73" s="239"/>
      <c r="V73" s="239"/>
      <c r="W73" s="1"/>
      <c r="X73" s="1"/>
      <c r="Y73" s="211"/>
    </row>
    <row r="74" spans="1:25" ht="30" customHeight="1">
      <c r="A74" s="445">
        <v>30</v>
      </c>
      <c r="B74" s="517" t="s">
        <v>554</v>
      </c>
      <c r="C74" s="447" t="s">
        <v>542</v>
      </c>
      <c r="D74" s="426" t="s">
        <v>1499</v>
      </c>
      <c r="E74" s="117">
        <v>1</v>
      </c>
      <c r="F74" s="47" t="s">
        <v>555</v>
      </c>
      <c r="G74" s="512" t="s">
        <v>1469</v>
      </c>
      <c r="H74" s="128"/>
      <c r="I74" s="1"/>
      <c r="J74" s="520">
        <v>208.47</v>
      </c>
      <c r="K74" s="1"/>
      <c r="L74" s="1"/>
      <c r="M74" s="129" t="s">
        <v>221</v>
      </c>
      <c r="N74" s="306"/>
      <c r="O74" s="240"/>
      <c r="P74" s="240">
        <v>1</v>
      </c>
      <c r="Q74" s="239"/>
      <c r="R74" s="239"/>
      <c r="S74" s="239"/>
      <c r="T74" s="239"/>
      <c r="U74" s="239"/>
      <c r="V74" s="239"/>
      <c r="W74" s="1"/>
      <c r="X74" s="1"/>
      <c r="Y74" s="211"/>
    </row>
    <row r="75" spans="1:25" ht="18.75" customHeight="1">
      <c r="A75" s="493"/>
      <c r="B75" s="518"/>
      <c r="C75" s="519"/>
      <c r="D75" s="427"/>
      <c r="E75" s="117">
        <v>2</v>
      </c>
      <c r="F75" s="47" t="s">
        <v>556</v>
      </c>
      <c r="G75" s="514"/>
      <c r="H75" s="132"/>
      <c r="I75" s="1"/>
      <c r="J75" s="521"/>
      <c r="K75" s="1"/>
      <c r="L75" s="1"/>
      <c r="M75" s="131"/>
      <c r="N75" s="306"/>
      <c r="O75" s="240"/>
      <c r="P75" s="240">
        <v>1</v>
      </c>
      <c r="Q75" s="239"/>
      <c r="R75" s="239"/>
      <c r="S75" s="239"/>
      <c r="T75" s="239"/>
      <c r="U75" s="239"/>
      <c r="V75" s="239"/>
      <c r="W75" s="1"/>
      <c r="X75" s="1"/>
      <c r="Y75" s="211"/>
    </row>
    <row r="76" spans="1:25" ht="30" customHeight="1">
      <c r="A76" s="445">
        <v>31</v>
      </c>
      <c r="B76" s="517" t="s">
        <v>557</v>
      </c>
      <c r="C76" s="447" t="s">
        <v>542</v>
      </c>
      <c r="D76" s="426" t="s">
        <v>1498</v>
      </c>
      <c r="E76" s="117">
        <v>1</v>
      </c>
      <c r="F76" s="47" t="s">
        <v>558</v>
      </c>
      <c r="G76" s="512" t="s">
        <v>1540</v>
      </c>
      <c r="H76" s="128"/>
      <c r="I76" s="1"/>
      <c r="J76" s="520">
        <v>873.92</v>
      </c>
      <c r="K76" s="1"/>
      <c r="L76" s="1"/>
      <c r="M76" s="129" t="s">
        <v>221</v>
      </c>
      <c r="N76" s="306">
        <v>1</v>
      </c>
      <c r="O76" s="239"/>
      <c r="P76" s="239"/>
      <c r="Q76" s="239"/>
      <c r="R76" s="239"/>
      <c r="S76" s="239"/>
      <c r="T76" s="239"/>
      <c r="U76" s="239"/>
      <c r="V76" s="239"/>
      <c r="W76" s="1"/>
      <c r="X76" s="1"/>
      <c r="Y76" s="211"/>
    </row>
    <row r="77" spans="1:25" ht="18.75" customHeight="1">
      <c r="A77" s="492"/>
      <c r="B77" s="547"/>
      <c r="C77" s="548"/>
      <c r="D77" s="436"/>
      <c r="E77" s="117">
        <v>2</v>
      </c>
      <c r="F77" s="47" t="s">
        <v>559</v>
      </c>
      <c r="G77" s="513"/>
      <c r="H77" s="183"/>
      <c r="I77" s="1"/>
      <c r="J77" s="539"/>
      <c r="K77" s="1"/>
      <c r="L77" s="1"/>
      <c r="M77" s="149"/>
      <c r="N77" s="306">
        <v>1</v>
      </c>
      <c r="O77" s="239"/>
      <c r="P77" s="239"/>
      <c r="Q77" s="239"/>
      <c r="R77" s="239"/>
      <c r="S77" s="239"/>
      <c r="T77" s="239"/>
      <c r="U77" s="239"/>
      <c r="V77" s="239"/>
      <c r="W77" s="1"/>
      <c r="X77" s="1"/>
      <c r="Y77" s="211"/>
    </row>
    <row r="78" spans="1:25" ht="18.75" customHeight="1">
      <c r="A78" s="492"/>
      <c r="B78" s="547"/>
      <c r="C78" s="548"/>
      <c r="D78" s="436"/>
      <c r="E78" s="117">
        <v>3</v>
      </c>
      <c r="F78" s="47" t="s">
        <v>560</v>
      </c>
      <c r="G78" s="513"/>
      <c r="H78" s="183"/>
      <c r="I78" s="1"/>
      <c r="J78" s="539"/>
      <c r="K78" s="1"/>
      <c r="L78" s="1"/>
      <c r="M78" s="149"/>
      <c r="N78" s="306">
        <v>1</v>
      </c>
      <c r="O78" s="239"/>
      <c r="P78" s="239"/>
      <c r="Q78" s="239"/>
      <c r="R78" s="239"/>
      <c r="S78" s="239"/>
      <c r="T78" s="239"/>
      <c r="U78" s="239"/>
      <c r="V78" s="239"/>
      <c r="W78" s="1"/>
      <c r="X78" s="1"/>
      <c r="Y78" s="211"/>
    </row>
    <row r="79" spans="1:25" ht="18.75" customHeight="1">
      <c r="A79" s="492"/>
      <c r="B79" s="547"/>
      <c r="C79" s="548"/>
      <c r="D79" s="436"/>
      <c r="E79" s="117">
        <v>4</v>
      </c>
      <c r="F79" s="47" t="s">
        <v>561</v>
      </c>
      <c r="G79" s="513"/>
      <c r="H79" s="183"/>
      <c r="I79" s="1"/>
      <c r="J79" s="539"/>
      <c r="K79" s="1"/>
      <c r="L79" s="1"/>
      <c r="M79" s="149"/>
      <c r="N79" s="306"/>
      <c r="O79" s="240">
        <v>1</v>
      </c>
      <c r="P79" s="239"/>
      <c r="Q79" s="239"/>
      <c r="R79" s="239"/>
      <c r="S79" s="239"/>
      <c r="T79" s="239"/>
      <c r="U79" s="239"/>
      <c r="V79" s="239"/>
      <c r="W79" s="1"/>
      <c r="X79" s="1"/>
      <c r="Y79" s="211"/>
    </row>
    <row r="80" spans="1:25" ht="18.75" customHeight="1">
      <c r="A80" s="492"/>
      <c r="B80" s="547"/>
      <c r="C80" s="548"/>
      <c r="D80" s="436"/>
      <c r="E80" s="117">
        <v>5</v>
      </c>
      <c r="F80" s="47" t="s">
        <v>562</v>
      </c>
      <c r="G80" s="513"/>
      <c r="H80" s="183"/>
      <c r="I80" s="1"/>
      <c r="J80" s="539"/>
      <c r="K80" s="1"/>
      <c r="L80" s="1"/>
      <c r="M80" s="149"/>
      <c r="N80" s="306"/>
      <c r="O80" s="240">
        <v>1</v>
      </c>
      <c r="P80" s="239"/>
      <c r="Q80" s="239"/>
      <c r="R80" s="239"/>
      <c r="S80" s="239"/>
      <c r="T80" s="239"/>
      <c r="U80" s="239"/>
      <c r="V80" s="239"/>
      <c r="W80" s="1"/>
      <c r="X80" s="1"/>
      <c r="Y80" s="211"/>
    </row>
    <row r="81" spans="1:25" ht="18.75" customHeight="1">
      <c r="A81" s="492"/>
      <c r="B81" s="547"/>
      <c r="C81" s="548"/>
      <c r="D81" s="436"/>
      <c r="E81" s="117">
        <v>6</v>
      </c>
      <c r="F81" s="47" t="s">
        <v>563</v>
      </c>
      <c r="G81" s="513"/>
      <c r="H81" s="183"/>
      <c r="I81" s="1"/>
      <c r="J81" s="539"/>
      <c r="K81" s="1"/>
      <c r="L81" s="1"/>
      <c r="M81" s="149"/>
      <c r="N81" s="306">
        <v>1</v>
      </c>
      <c r="O81" s="239"/>
      <c r="P81" s="239"/>
      <c r="Q81" s="239"/>
      <c r="R81" s="239"/>
      <c r="S81" s="239"/>
      <c r="T81" s="239"/>
      <c r="U81" s="239"/>
      <c r="V81" s="239"/>
      <c r="W81" s="1"/>
      <c r="X81" s="1"/>
      <c r="Y81" s="211"/>
    </row>
    <row r="82" spans="1:25" ht="18.75" customHeight="1">
      <c r="A82" s="492"/>
      <c r="B82" s="547"/>
      <c r="C82" s="548"/>
      <c r="D82" s="436"/>
      <c r="E82" s="117">
        <v>7</v>
      </c>
      <c r="F82" s="47" t="s">
        <v>564</v>
      </c>
      <c r="G82" s="513"/>
      <c r="H82" s="183"/>
      <c r="I82" s="1"/>
      <c r="J82" s="539"/>
      <c r="K82" s="1"/>
      <c r="L82" s="1"/>
      <c r="M82" s="149"/>
      <c r="N82" s="306">
        <v>1</v>
      </c>
      <c r="O82" s="239"/>
      <c r="P82" s="239"/>
      <c r="Q82" s="239"/>
      <c r="R82" s="239"/>
      <c r="S82" s="239"/>
      <c r="T82" s="239"/>
      <c r="U82" s="239"/>
      <c r="V82" s="239"/>
      <c r="W82" s="1"/>
      <c r="X82" s="1"/>
      <c r="Y82" s="211"/>
    </row>
    <row r="83" spans="1:25" ht="18.75" customHeight="1">
      <c r="A83" s="493"/>
      <c r="B83" s="518"/>
      <c r="C83" s="519"/>
      <c r="D83" s="427"/>
      <c r="E83" s="117">
        <v>8</v>
      </c>
      <c r="F83" s="47" t="s">
        <v>565</v>
      </c>
      <c r="G83" s="514"/>
      <c r="H83" s="132"/>
      <c r="I83" s="1"/>
      <c r="J83" s="521"/>
      <c r="K83" s="1"/>
      <c r="L83" s="1"/>
      <c r="M83" s="131"/>
      <c r="N83" s="306"/>
      <c r="O83" s="240">
        <v>1</v>
      </c>
      <c r="P83" s="239"/>
      <c r="Q83" s="239"/>
      <c r="R83" s="239"/>
      <c r="S83" s="239"/>
      <c r="T83" s="239"/>
      <c r="U83" s="239"/>
      <c r="V83" s="239"/>
      <c r="W83" s="1"/>
      <c r="X83" s="1"/>
      <c r="Y83" s="211"/>
    </row>
    <row r="84" spans="1:25" ht="30">
      <c r="A84" s="109">
        <v>32</v>
      </c>
      <c r="B84" s="123" t="s">
        <v>566</v>
      </c>
      <c r="C84" s="110" t="s">
        <v>542</v>
      </c>
      <c r="D84" s="143" t="s">
        <v>542</v>
      </c>
      <c r="E84" s="117">
        <v>1</v>
      </c>
      <c r="F84" s="47" t="s">
        <v>527</v>
      </c>
      <c r="G84" s="114" t="s">
        <v>1542</v>
      </c>
      <c r="H84" s="119"/>
      <c r="I84" s="1"/>
      <c r="J84" s="120">
        <v>103.51</v>
      </c>
      <c r="K84" s="1"/>
      <c r="L84" s="1"/>
      <c r="M84" s="124" t="s">
        <v>221</v>
      </c>
      <c r="N84" s="306">
        <v>1</v>
      </c>
      <c r="O84" s="239"/>
      <c r="P84" s="239"/>
      <c r="Q84" s="239"/>
      <c r="R84" s="239"/>
      <c r="S84" s="239"/>
      <c r="T84" s="239"/>
      <c r="U84" s="239"/>
      <c r="V84" s="239"/>
      <c r="W84" s="1"/>
      <c r="X84" s="1"/>
      <c r="Y84" s="211"/>
    </row>
    <row r="85" spans="1:25" ht="18.75">
      <c r="A85" s="109">
        <v>33</v>
      </c>
      <c r="B85" s="123" t="s">
        <v>567</v>
      </c>
      <c r="C85" s="110" t="s">
        <v>542</v>
      </c>
      <c r="D85" s="143" t="s">
        <v>1497</v>
      </c>
      <c r="E85" s="119">
        <v>1</v>
      </c>
      <c r="F85" s="47" t="s">
        <v>568</v>
      </c>
      <c r="G85" s="216" t="s">
        <v>1800</v>
      </c>
      <c r="H85" s="119"/>
      <c r="I85" s="1"/>
      <c r="J85" s="120">
        <v>104.9</v>
      </c>
      <c r="K85" s="1"/>
      <c r="L85" s="1"/>
      <c r="M85" s="124" t="s">
        <v>221</v>
      </c>
      <c r="N85" s="306"/>
      <c r="O85" s="239"/>
      <c r="P85" s="239"/>
      <c r="Q85" s="239"/>
      <c r="R85" s="239"/>
      <c r="S85" s="239"/>
      <c r="T85" s="239"/>
      <c r="U85" s="239"/>
      <c r="V85" s="239"/>
      <c r="W85" s="1"/>
      <c r="X85" s="1"/>
      <c r="Y85" s="211"/>
    </row>
    <row r="86" spans="1:25" s="17" customFormat="1" ht="18.75" customHeight="1">
      <c r="A86" s="445">
        <v>34</v>
      </c>
      <c r="B86" s="517" t="s">
        <v>569</v>
      </c>
      <c r="C86" s="447" t="s">
        <v>570</v>
      </c>
      <c r="D86" s="458" t="s">
        <v>1496</v>
      </c>
      <c r="E86" s="110">
        <v>1</v>
      </c>
      <c r="F86" s="100" t="s">
        <v>571</v>
      </c>
      <c r="G86" s="358" t="s">
        <v>1800</v>
      </c>
      <c r="H86" s="112"/>
      <c r="I86" s="113"/>
      <c r="J86" s="520">
        <v>435.3</v>
      </c>
      <c r="K86" s="113"/>
      <c r="L86" s="113"/>
      <c r="M86" s="444" t="s">
        <v>221</v>
      </c>
      <c r="N86" s="303"/>
      <c r="O86" s="289"/>
      <c r="P86" s="289"/>
      <c r="Q86" s="289"/>
      <c r="R86" s="289"/>
      <c r="S86" s="289"/>
      <c r="T86" s="289"/>
      <c r="U86" s="289"/>
      <c r="V86" s="289"/>
      <c r="W86" s="113"/>
      <c r="X86" s="113"/>
      <c r="Y86" s="210"/>
    </row>
    <row r="87" spans="1:25" s="17" customFormat="1" ht="18.75" customHeight="1">
      <c r="A87" s="492"/>
      <c r="B87" s="547"/>
      <c r="C87" s="548"/>
      <c r="D87" s="460"/>
      <c r="E87" s="110">
        <v>2</v>
      </c>
      <c r="F87" s="100" t="s">
        <v>572</v>
      </c>
      <c r="G87" s="499"/>
      <c r="H87" s="176"/>
      <c r="I87" s="113"/>
      <c r="J87" s="539"/>
      <c r="K87" s="113"/>
      <c r="L87" s="113"/>
      <c r="M87" s="540"/>
      <c r="N87" s="303"/>
      <c r="O87" s="289"/>
      <c r="P87" s="289"/>
      <c r="Q87" s="289"/>
      <c r="R87" s="289"/>
      <c r="S87" s="289"/>
      <c r="T87" s="289"/>
      <c r="U87" s="289"/>
      <c r="V87" s="289"/>
      <c r="W87" s="113"/>
      <c r="X87" s="113"/>
      <c r="Y87" s="210"/>
    </row>
    <row r="88" spans="1:25" s="17" customFormat="1" ht="18.75" customHeight="1">
      <c r="A88" s="492"/>
      <c r="B88" s="547"/>
      <c r="C88" s="548"/>
      <c r="D88" s="460"/>
      <c r="E88" s="110">
        <v>3</v>
      </c>
      <c r="F88" s="100" t="s">
        <v>573</v>
      </c>
      <c r="G88" s="499"/>
      <c r="H88" s="176"/>
      <c r="I88" s="113"/>
      <c r="J88" s="539"/>
      <c r="K88" s="113"/>
      <c r="L88" s="113"/>
      <c r="M88" s="540"/>
      <c r="N88" s="303"/>
      <c r="O88" s="289"/>
      <c r="P88" s="289"/>
      <c r="Q88" s="289"/>
      <c r="R88" s="289"/>
      <c r="S88" s="289"/>
      <c r="T88" s="289"/>
      <c r="U88" s="289"/>
      <c r="V88" s="289"/>
      <c r="W88" s="113"/>
      <c r="X88" s="113"/>
      <c r="Y88" s="210"/>
    </row>
    <row r="89" spans="1:25" s="17" customFormat="1" ht="18.75" customHeight="1">
      <c r="A89" s="493"/>
      <c r="B89" s="518"/>
      <c r="C89" s="519"/>
      <c r="D89" s="459"/>
      <c r="E89" s="110">
        <v>4</v>
      </c>
      <c r="F89" s="100" t="s">
        <v>574</v>
      </c>
      <c r="G89" s="359"/>
      <c r="H89" s="177"/>
      <c r="I89" s="113"/>
      <c r="J89" s="521"/>
      <c r="K89" s="113"/>
      <c r="L89" s="113"/>
      <c r="M89" s="541"/>
      <c r="N89" s="303"/>
      <c r="O89" s="289"/>
      <c r="P89" s="289"/>
      <c r="Q89" s="289"/>
      <c r="R89" s="289"/>
      <c r="S89" s="289"/>
      <c r="T89" s="289"/>
      <c r="U89" s="289"/>
      <c r="V89" s="289"/>
      <c r="W89" s="113"/>
      <c r="X89" s="113"/>
      <c r="Y89" s="210"/>
    </row>
    <row r="90" spans="1:25" ht="30">
      <c r="A90" s="109">
        <v>35</v>
      </c>
      <c r="B90" s="123" t="s">
        <v>575</v>
      </c>
      <c r="C90" s="110" t="s">
        <v>570</v>
      </c>
      <c r="D90" s="139" t="s">
        <v>1495</v>
      </c>
      <c r="E90" s="117">
        <v>1</v>
      </c>
      <c r="F90" s="47" t="s">
        <v>576</v>
      </c>
      <c r="G90" s="114" t="s">
        <v>1543</v>
      </c>
      <c r="H90" s="119"/>
      <c r="I90" s="1"/>
      <c r="J90" s="120">
        <v>106.17</v>
      </c>
      <c r="K90" s="1"/>
      <c r="L90" s="1"/>
      <c r="M90" s="124" t="s">
        <v>221</v>
      </c>
      <c r="N90" s="306"/>
      <c r="O90" s="240"/>
      <c r="P90" s="240">
        <v>1</v>
      </c>
      <c r="Q90" s="239"/>
      <c r="R90" s="239"/>
      <c r="S90" s="239"/>
      <c r="T90" s="239"/>
      <c r="U90" s="239"/>
      <c r="V90" s="239"/>
      <c r="W90" s="1"/>
      <c r="X90" s="1"/>
      <c r="Y90" s="211"/>
    </row>
    <row r="91" spans="1:25" ht="18.75">
      <c r="A91" s="111">
        <v>36</v>
      </c>
      <c r="B91" s="69" t="s">
        <v>577</v>
      </c>
      <c r="C91" s="112" t="s">
        <v>570</v>
      </c>
      <c r="D91" s="139" t="s">
        <v>1494</v>
      </c>
      <c r="E91" s="60">
        <v>1</v>
      </c>
      <c r="F91" s="238" t="s">
        <v>578</v>
      </c>
      <c r="G91" s="114" t="s">
        <v>1544</v>
      </c>
      <c r="H91" s="128"/>
      <c r="I91" s="1"/>
      <c r="J91" s="78">
        <v>106.85</v>
      </c>
      <c r="K91" s="1"/>
      <c r="L91" s="1"/>
      <c r="M91" s="79" t="s">
        <v>221</v>
      </c>
      <c r="N91" s="306"/>
      <c r="O91" s="240"/>
      <c r="P91" s="240">
        <v>1</v>
      </c>
      <c r="Q91" s="239"/>
      <c r="R91" s="239"/>
      <c r="S91" s="239"/>
      <c r="T91" s="239"/>
      <c r="U91" s="239"/>
      <c r="V91" s="239"/>
      <c r="W91" s="1"/>
      <c r="X91" s="1"/>
      <c r="Y91" s="211"/>
    </row>
    <row r="92" spans="1:25">
      <c r="A92" s="113"/>
      <c r="B92" s="106" t="s">
        <v>223</v>
      </c>
      <c r="C92" s="107"/>
      <c r="E92" s="125">
        <f>E11+E12+E15+E16+E17+E19+E22+E23+E24+E26+E28+E33+E34+E35+E37+E38+E43+E46+E49+E51+E54+E56+E59+E61+E63+E64+E68+E71+E73+E75+E83+E84+E85+E89+E90+E91</f>
        <v>84</v>
      </c>
      <c r="F92" s="63"/>
      <c r="H92" s="1"/>
      <c r="I92" s="1"/>
      <c r="J92" s="126">
        <f>SUM(J8:J91)</f>
        <v>8874.2199999999993</v>
      </c>
      <c r="K92" s="1"/>
      <c r="L92" s="1"/>
      <c r="M92" s="80"/>
      <c r="N92" s="307">
        <f>SUM(N8:N91)</f>
        <v>26</v>
      </c>
      <c r="O92" s="125">
        <f t="shared" ref="O92:X92" si="0">SUM(O8:O91)</f>
        <v>6</v>
      </c>
      <c r="P92" s="125">
        <f t="shared" si="0"/>
        <v>27</v>
      </c>
      <c r="Q92" s="125">
        <f t="shared" si="0"/>
        <v>6</v>
      </c>
      <c r="R92" s="125">
        <f t="shared" si="0"/>
        <v>0</v>
      </c>
      <c r="S92" s="125">
        <f t="shared" si="0"/>
        <v>1</v>
      </c>
      <c r="T92" s="125">
        <f t="shared" si="0"/>
        <v>0</v>
      </c>
      <c r="U92" s="125">
        <f t="shared" si="0"/>
        <v>0</v>
      </c>
      <c r="V92" s="125">
        <f t="shared" si="0"/>
        <v>0</v>
      </c>
      <c r="W92" s="125">
        <f t="shared" si="0"/>
        <v>0</v>
      </c>
      <c r="X92" s="125">
        <f t="shared" si="0"/>
        <v>0</v>
      </c>
      <c r="Y92" s="211"/>
    </row>
  </sheetData>
  <mergeCells count="158">
    <mergeCell ref="A72:A73"/>
    <mergeCell ref="B72:B73"/>
    <mergeCell ref="C72:C73"/>
    <mergeCell ref="A69:A71"/>
    <mergeCell ref="B69:B71"/>
    <mergeCell ref="C69:C71"/>
    <mergeCell ref="A86:A89"/>
    <mergeCell ref="B86:B89"/>
    <mergeCell ref="C86:C89"/>
    <mergeCell ref="A76:A83"/>
    <mergeCell ref="B76:B83"/>
    <mergeCell ref="C76:C83"/>
    <mergeCell ref="A74:A75"/>
    <mergeCell ref="B74:B75"/>
    <mergeCell ref="C74:C75"/>
    <mergeCell ref="A60:A61"/>
    <mergeCell ref="B60:B61"/>
    <mergeCell ref="C60:C61"/>
    <mergeCell ref="A57:A59"/>
    <mergeCell ref="B57:B59"/>
    <mergeCell ref="C57:C59"/>
    <mergeCell ref="A65:A68"/>
    <mergeCell ref="B65:B68"/>
    <mergeCell ref="C65:C68"/>
    <mergeCell ref="A62:A63"/>
    <mergeCell ref="B62:B63"/>
    <mergeCell ref="C62:C63"/>
    <mergeCell ref="A50:A51"/>
    <mergeCell ref="B50:B51"/>
    <mergeCell ref="C50:C51"/>
    <mergeCell ref="A47:A49"/>
    <mergeCell ref="B47:B49"/>
    <mergeCell ref="C47:C49"/>
    <mergeCell ref="A55:A56"/>
    <mergeCell ref="B55:B56"/>
    <mergeCell ref="C55:C56"/>
    <mergeCell ref="A52:A54"/>
    <mergeCell ref="B52:B54"/>
    <mergeCell ref="C52:C54"/>
    <mergeCell ref="B36:B37"/>
    <mergeCell ref="C36:C37"/>
    <mergeCell ref="A29:A33"/>
    <mergeCell ref="B29:B33"/>
    <mergeCell ref="C29:C33"/>
    <mergeCell ref="D29:D33"/>
    <mergeCell ref="J29:J33"/>
    <mergeCell ref="A44:A46"/>
    <mergeCell ref="B44:B46"/>
    <mergeCell ref="C44:C46"/>
    <mergeCell ref="A39:A43"/>
    <mergeCell ref="B39:B43"/>
    <mergeCell ref="C39:C43"/>
    <mergeCell ref="G29:G33"/>
    <mergeCell ref="A36:A37"/>
    <mergeCell ref="A1:Y1"/>
    <mergeCell ref="A2:Y2"/>
    <mergeCell ref="W3:Y3"/>
    <mergeCell ref="T6:U6"/>
    <mergeCell ref="V6:V7"/>
    <mergeCell ref="W6:W7"/>
    <mergeCell ref="D5:D7"/>
    <mergeCell ref="E5:E7"/>
    <mergeCell ref="A27:A28"/>
    <mergeCell ref="B27:B28"/>
    <mergeCell ref="C27:C28"/>
    <mergeCell ref="J27:J28"/>
    <mergeCell ref="D27:D28"/>
    <mergeCell ref="B8:B11"/>
    <mergeCell ref="A8:A11"/>
    <mergeCell ref="G5:G7"/>
    <mergeCell ref="G8:G11"/>
    <mergeCell ref="G13:G15"/>
    <mergeCell ref="G20:G22"/>
    <mergeCell ref="G25:G26"/>
    <mergeCell ref="G27:G28"/>
    <mergeCell ref="J8:J11"/>
    <mergeCell ref="J13:J15"/>
    <mergeCell ref="A13:A15"/>
    <mergeCell ref="B13:B15"/>
    <mergeCell ref="C13:C15"/>
    <mergeCell ref="D13:D15"/>
    <mergeCell ref="D8:D11"/>
    <mergeCell ref="A3:V3"/>
    <mergeCell ref="F5:F7"/>
    <mergeCell ref="H5:H7"/>
    <mergeCell ref="J5:J7"/>
    <mergeCell ref="K5:K7"/>
    <mergeCell ref="L5:L7"/>
    <mergeCell ref="M5:M7"/>
    <mergeCell ref="N5:W5"/>
    <mergeCell ref="R6:S6"/>
    <mergeCell ref="A4:Y4"/>
    <mergeCell ref="C5:C7"/>
    <mergeCell ref="B5:B7"/>
    <mergeCell ref="A5:A7"/>
    <mergeCell ref="X5:X7"/>
    <mergeCell ref="Y5:Y7"/>
    <mergeCell ref="M13:M15"/>
    <mergeCell ref="M8:M11"/>
    <mergeCell ref="C8:C11"/>
    <mergeCell ref="G69:G71"/>
    <mergeCell ref="G72:G73"/>
    <mergeCell ref="D52:D54"/>
    <mergeCell ref="D65:D68"/>
    <mergeCell ref="D69:D71"/>
    <mergeCell ref="G36:G37"/>
    <mergeCell ref="G39:G43"/>
    <mergeCell ref="G47:G49"/>
    <mergeCell ref="G52:G54"/>
    <mergeCell ref="G55:G56"/>
    <mergeCell ref="G65:G68"/>
    <mergeCell ref="D86:D89"/>
    <mergeCell ref="D76:D83"/>
    <mergeCell ref="D74:D75"/>
    <mergeCell ref="D72:D73"/>
    <mergeCell ref="D44:D46"/>
    <mergeCell ref="D36:D37"/>
    <mergeCell ref="D39:D43"/>
    <mergeCell ref="D47:D49"/>
    <mergeCell ref="D50:D51"/>
    <mergeCell ref="D55:D56"/>
    <mergeCell ref="D57:D59"/>
    <mergeCell ref="D60:D61"/>
    <mergeCell ref="D62:D63"/>
    <mergeCell ref="G18:G19"/>
    <mergeCell ref="J18:J19"/>
    <mergeCell ref="M18:M19"/>
    <mergeCell ref="D18:D19"/>
    <mergeCell ref="C18:C19"/>
    <mergeCell ref="J20:J22"/>
    <mergeCell ref="M20:M22"/>
    <mergeCell ref="G57:G59"/>
    <mergeCell ref="M57:M59"/>
    <mergeCell ref="J57:J59"/>
    <mergeCell ref="J74:J75"/>
    <mergeCell ref="J76:J83"/>
    <mergeCell ref="G86:G89"/>
    <mergeCell ref="J86:J89"/>
    <mergeCell ref="M86:M89"/>
    <mergeCell ref="G44:G46"/>
    <mergeCell ref="G50:G51"/>
    <mergeCell ref="J47:J49"/>
    <mergeCell ref="J50:J51"/>
    <mergeCell ref="J52:J54"/>
    <mergeCell ref="M52:M54"/>
    <mergeCell ref="M55:M56"/>
    <mergeCell ref="J55:J56"/>
    <mergeCell ref="G60:G61"/>
    <mergeCell ref="G62:G63"/>
    <mergeCell ref="J62:J63"/>
    <mergeCell ref="M62:M63"/>
    <mergeCell ref="M65:M68"/>
    <mergeCell ref="M69:M71"/>
    <mergeCell ref="J69:J71"/>
    <mergeCell ref="J65:J68"/>
    <mergeCell ref="J72:J73"/>
    <mergeCell ref="G74:G75"/>
    <mergeCell ref="G76:G83"/>
  </mergeCells>
  <pageMargins left="0.21" right="0.08" top="0.19" bottom="0.19" header="0.16" footer="0.13"/>
  <pageSetup scale="59" orientation="landscape" r:id="rId1"/>
  <rowBreaks count="2" manualBreakCount="2">
    <brk id="43" max="24" man="1"/>
    <brk id="75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Y91"/>
  <sheetViews>
    <sheetView showGridLines="0" view="pageBreakPreview" zoomScale="83" zoomScaleSheetLayoutView="83" workbookViewId="0">
      <pane xSplit="1" ySplit="7" topLeftCell="B75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N83" sqref="N83"/>
    </sheetView>
  </sheetViews>
  <sheetFormatPr defaultRowHeight="20.100000000000001" customHeight="1"/>
  <cols>
    <col min="1" max="1" width="3.7109375" style="17" customWidth="1"/>
    <col min="2" max="2" width="9" style="17" customWidth="1"/>
    <col min="3" max="3" width="7" style="17" customWidth="1"/>
    <col min="4" max="4" width="21.5703125" style="17" customWidth="1"/>
    <col min="5" max="5" width="3.5703125" customWidth="1"/>
    <col min="6" max="6" width="21.28515625" customWidth="1"/>
    <col min="7" max="7" width="24.42578125" style="250" customWidth="1"/>
    <col min="8" max="8" width="8.140625" hidden="1" customWidth="1"/>
    <col min="9" max="9" width="4.28515625" hidden="1" customWidth="1"/>
    <col min="10" max="10" width="8.28515625" style="17" customWidth="1"/>
    <col min="11" max="11" width="3.28515625" hidden="1" customWidth="1"/>
    <col min="12" max="12" width="10" customWidth="1"/>
    <col min="13" max="13" width="9.28515625" style="81" customWidth="1"/>
    <col min="14" max="14" width="4.85546875" style="244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5.85546875" customWidth="1"/>
    <col min="24" max="24" width="13.42578125" customWidth="1"/>
    <col min="25" max="25" width="15.7109375" customWidth="1"/>
  </cols>
  <sheetData>
    <row r="1" spans="1:25" ht="20.100000000000001" customHeight="1">
      <c r="A1" s="534" t="s">
        <v>18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</row>
    <row r="2" spans="1:25" ht="20.100000000000001" customHeight="1">
      <c r="A2" s="515" t="str">
        <f>Patna!A2</f>
        <v>Progress Report for the construction of SSS ( Sanc. Year 2012 - 13 )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</row>
    <row r="3" spans="1:25" ht="20.100000000000001" customHeight="1">
      <c r="A3" s="536" t="s">
        <v>64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77" t="str">
        <f>Summary!V3</f>
        <v>Date:-31.07.2014</v>
      </c>
      <c r="X3" s="577"/>
      <c r="Y3" s="577"/>
    </row>
    <row r="4" spans="1:25" ht="20.100000000000001" customHeight="1">
      <c r="A4" s="488" t="s">
        <v>56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</row>
    <row r="5" spans="1:25" ht="18" customHeight="1">
      <c r="A5" s="395" t="s">
        <v>0</v>
      </c>
      <c r="B5" s="395" t="s">
        <v>1</v>
      </c>
      <c r="C5" s="395" t="s">
        <v>2</v>
      </c>
      <c r="D5" s="395" t="s">
        <v>3</v>
      </c>
      <c r="E5" s="395" t="s">
        <v>0</v>
      </c>
      <c r="F5" s="412" t="s">
        <v>4</v>
      </c>
      <c r="G5" s="568" t="s">
        <v>5</v>
      </c>
      <c r="H5" s="396" t="s">
        <v>226</v>
      </c>
      <c r="I5" s="395" t="s">
        <v>224</v>
      </c>
      <c r="J5" s="396" t="s">
        <v>225</v>
      </c>
      <c r="K5" s="396" t="s">
        <v>32</v>
      </c>
      <c r="L5" s="395" t="s">
        <v>19</v>
      </c>
      <c r="M5" s="396" t="s">
        <v>33</v>
      </c>
      <c r="N5" s="393" t="s">
        <v>15</v>
      </c>
      <c r="O5" s="393"/>
      <c r="P5" s="393"/>
      <c r="Q5" s="393"/>
      <c r="R5" s="393"/>
      <c r="S5" s="393"/>
      <c r="T5" s="393"/>
      <c r="U5" s="393"/>
      <c r="V5" s="393"/>
      <c r="W5" s="393"/>
      <c r="X5" s="396" t="s">
        <v>20</v>
      </c>
      <c r="Y5" s="531" t="s">
        <v>13</v>
      </c>
    </row>
    <row r="6" spans="1:25" ht="29.25" customHeight="1">
      <c r="A6" s="395"/>
      <c r="B6" s="395"/>
      <c r="C6" s="395"/>
      <c r="D6" s="395"/>
      <c r="E6" s="395"/>
      <c r="F6" s="412"/>
      <c r="G6" s="568"/>
      <c r="H6" s="397"/>
      <c r="I6" s="395"/>
      <c r="J6" s="397"/>
      <c r="K6" s="397"/>
      <c r="L6" s="395"/>
      <c r="M6" s="397"/>
      <c r="N6" s="578" t="s">
        <v>6</v>
      </c>
      <c r="O6" s="410" t="s">
        <v>14</v>
      </c>
      <c r="P6" s="411" t="s">
        <v>9</v>
      </c>
      <c r="Q6" s="395" t="s">
        <v>8</v>
      </c>
      <c r="R6" s="394" t="s">
        <v>16</v>
      </c>
      <c r="S6" s="394"/>
      <c r="T6" s="409" t="s">
        <v>17</v>
      </c>
      <c r="U6" s="409"/>
      <c r="V6" s="392" t="s">
        <v>12</v>
      </c>
      <c r="W6" s="392" t="s">
        <v>7</v>
      </c>
      <c r="X6" s="397"/>
      <c r="Y6" s="532"/>
    </row>
    <row r="7" spans="1:25" ht="27.75" customHeight="1">
      <c r="A7" s="395"/>
      <c r="B7" s="395"/>
      <c r="C7" s="395"/>
      <c r="D7" s="395"/>
      <c r="E7" s="395"/>
      <c r="F7" s="412"/>
      <c r="G7" s="568"/>
      <c r="H7" s="398"/>
      <c r="I7" s="395"/>
      <c r="J7" s="398"/>
      <c r="K7" s="398"/>
      <c r="L7" s="395"/>
      <c r="M7" s="398"/>
      <c r="N7" s="578"/>
      <c r="O7" s="410"/>
      <c r="P7" s="411"/>
      <c r="Q7" s="395"/>
      <c r="R7" s="23" t="s">
        <v>10</v>
      </c>
      <c r="S7" s="23" t="s">
        <v>11</v>
      </c>
      <c r="T7" s="23" t="s">
        <v>10</v>
      </c>
      <c r="U7" s="23" t="s">
        <v>11</v>
      </c>
      <c r="V7" s="392"/>
      <c r="W7" s="392"/>
      <c r="X7" s="398"/>
      <c r="Y7" s="533"/>
    </row>
    <row r="8" spans="1:25" ht="20.100000000000001" customHeight="1">
      <c r="A8" s="35">
        <v>1</v>
      </c>
      <c r="B8" s="26" t="s">
        <v>579</v>
      </c>
      <c r="C8" s="36" t="s">
        <v>580</v>
      </c>
      <c r="D8" s="154" t="s">
        <v>1553</v>
      </c>
      <c r="E8" s="37">
        <v>1</v>
      </c>
      <c r="F8" s="38" t="s">
        <v>581</v>
      </c>
      <c r="G8" s="245" t="s">
        <v>1799</v>
      </c>
      <c r="H8" s="1"/>
      <c r="J8" s="24">
        <v>109.52</v>
      </c>
      <c r="K8" s="1"/>
      <c r="L8" s="1"/>
      <c r="M8" s="25" t="s">
        <v>221</v>
      </c>
      <c r="N8" s="242"/>
      <c r="O8" s="239"/>
      <c r="P8" s="239"/>
      <c r="Q8" s="239"/>
      <c r="R8" s="239"/>
      <c r="S8" s="239"/>
      <c r="T8" s="239"/>
      <c r="U8" s="239"/>
      <c r="V8" s="239"/>
      <c r="W8" s="1"/>
      <c r="X8" s="1"/>
      <c r="Y8" s="1"/>
    </row>
    <row r="9" spans="1:25" ht="60">
      <c r="A9" s="36">
        <v>2</v>
      </c>
      <c r="B9" s="26" t="s">
        <v>582</v>
      </c>
      <c r="C9" s="36" t="s">
        <v>580</v>
      </c>
      <c r="D9" s="154" t="s">
        <v>1554</v>
      </c>
      <c r="E9" s="43">
        <v>1</v>
      </c>
      <c r="F9" s="38" t="s">
        <v>583</v>
      </c>
      <c r="G9" s="246" t="s">
        <v>1804</v>
      </c>
      <c r="H9" s="1"/>
      <c r="J9" s="24">
        <v>110.01</v>
      </c>
      <c r="K9" s="1"/>
      <c r="L9" s="1"/>
      <c r="M9" s="25" t="s">
        <v>221</v>
      </c>
      <c r="N9" s="242"/>
      <c r="O9" s="240"/>
      <c r="P9" s="240"/>
      <c r="Q9" s="240">
        <v>1</v>
      </c>
      <c r="R9" s="239"/>
      <c r="S9" s="239"/>
      <c r="T9" s="239"/>
      <c r="U9" s="239"/>
      <c r="V9" s="239"/>
      <c r="W9" s="1"/>
      <c r="X9" s="1"/>
      <c r="Y9" s="2" t="s">
        <v>1868</v>
      </c>
    </row>
    <row r="10" spans="1:25" ht="20.100000000000001" customHeight="1">
      <c r="A10" s="400">
        <v>3</v>
      </c>
      <c r="B10" s="526" t="s">
        <v>584</v>
      </c>
      <c r="C10" s="402" t="s">
        <v>580</v>
      </c>
      <c r="D10" s="565" t="s">
        <v>1555</v>
      </c>
      <c r="E10" s="50">
        <v>1</v>
      </c>
      <c r="F10" s="38" t="s">
        <v>585</v>
      </c>
      <c r="G10" s="574" t="s">
        <v>1799</v>
      </c>
      <c r="H10" s="1"/>
      <c r="J10" s="528">
        <v>441.01</v>
      </c>
      <c r="K10" s="1"/>
      <c r="L10" s="1"/>
      <c r="M10" s="440" t="s">
        <v>221</v>
      </c>
      <c r="N10" s="242"/>
      <c r="O10" s="239"/>
      <c r="P10" s="239"/>
      <c r="Q10" s="239"/>
      <c r="R10" s="239"/>
      <c r="S10" s="239"/>
      <c r="T10" s="239"/>
      <c r="U10" s="239"/>
      <c r="V10" s="239"/>
      <c r="W10" s="1"/>
      <c r="X10" s="1"/>
      <c r="Y10" s="1"/>
    </row>
    <row r="11" spans="1:25" ht="20.100000000000001" customHeight="1">
      <c r="A11" s="400"/>
      <c r="B11" s="526"/>
      <c r="C11" s="402"/>
      <c r="D11" s="566"/>
      <c r="E11" s="50">
        <v>2</v>
      </c>
      <c r="F11" s="38" t="s">
        <v>586</v>
      </c>
      <c r="G11" s="575"/>
      <c r="H11" s="1"/>
      <c r="J11" s="528"/>
      <c r="K11" s="1"/>
      <c r="L11" s="1"/>
      <c r="M11" s="440"/>
      <c r="N11" s="242"/>
      <c r="O11" s="239"/>
      <c r="P11" s="239"/>
      <c r="Q11" s="239"/>
      <c r="R11" s="239"/>
      <c r="S11" s="239"/>
      <c r="T11" s="239"/>
      <c r="U11" s="239"/>
      <c r="V11" s="239"/>
      <c r="W11" s="1"/>
      <c r="X11" s="1"/>
      <c r="Y11" s="1"/>
    </row>
    <row r="12" spans="1:25" ht="20.100000000000001" customHeight="1">
      <c r="A12" s="400"/>
      <c r="B12" s="526"/>
      <c r="C12" s="402"/>
      <c r="D12" s="566"/>
      <c r="E12" s="50">
        <v>3</v>
      </c>
      <c r="F12" s="38" t="s">
        <v>587</v>
      </c>
      <c r="G12" s="575"/>
      <c r="H12" s="1"/>
      <c r="J12" s="528"/>
      <c r="K12" s="1"/>
      <c r="L12" s="1"/>
      <c r="M12" s="440"/>
      <c r="N12" s="242"/>
      <c r="O12" s="239"/>
      <c r="P12" s="239"/>
      <c r="Q12" s="239"/>
      <c r="R12" s="239"/>
      <c r="S12" s="239"/>
      <c r="T12" s="239"/>
      <c r="U12" s="239"/>
      <c r="V12" s="239"/>
      <c r="W12" s="1"/>
      <c r="X12" s="1"/>
      <c r="Y12" s="1"/>
    </row>
    <row r="13" spans="1:25" ht="20.100000000000001" customHeight="1">
      <c r="A13" s="400"/>
      <c r="B13" s="526"/>
      <c r="C13" s="402"/>
      <c r="D13" s="567"/>
      <c r="E13" s="50">
        <v>4</v>
      </c>
      <c r="F13" s="38" t="s">
        <v>588</v>
      </c>
      <c r="G13" s="576"/>
      <c r="H13" s="1"/>
      <c r="J13" s="528"/>
      <c r="K13" s="1"/>
      <c r="L13" s="1"/>
      <c r="M13" s="440"/>
      <c r="N13" s="242"/>
      <c r="O13" s="239"/>
      <c r="P13" s="239"/>
      <c r="Q13" s="239"/>
      <c r="R13" s="239"/>
      <c r="S13" s="239"/>
      <c r="T13" s="239"/>
      <c r="U13" s="239"/>
      <c r="V13" s="239"/>
      <c r="W13" s="1"/>
      <c r="X13" s="1"/>
      <c r="Y13" s="1"/>
    </row>
    <row r="14" spans="1:25" ht="60">
      <c r="A14" s="35">
        <v>4</v>
      </c>
      <c r="B14" s="26" t="s">
        <v>589</v>
      </c>
      <c r="C14" s="36" t="s">
        <v>580</v>
      </c>
      <c r="D14" s="154" t="s">
        <v>1311</v>
      </c>
      <c r="E14" s="37">
        <v>1</v>
      </c>
      <c r="F14" s="38" t="s">
        <v>590</v>
      </c>
      <c r="G14" s="297" t="s">
        <v>1838</v>
      </c>
      <c r="H14" s="1"/>
      <c r="J14" s="24">
        <v>110.44</v>
      </c>
      <c r="K14" s="1"/>
      <c r="L14" s="1"/>
      <c r="M14" s="25" t="s">
        <v>221</v>
      </c>
      <c r="N14" s="242"/>
      <c r="O14" s="240"/>
      <c r="P14" s="240"/>
      <c r="Q14" s="240"/>
      <c r="R14" s="240">
        <v>1</v>
      </c>
      <c r="S14" s="239"/>
      <c r="T14" s="239"/>
      <c r="U14" s="239"/>
      <c r="V14" s="239"/>
      <c r="W14" s="1"/>
      <c r="X14" s="1"/>
      <c r="Y14" s="2" t="s">
        <v>1869</v>
      </c>
    </row>
    <row r="15" spans="1:25" ht="20.100000000000001" customHeight="1">
      <c r="A15" s="35">
        <v>5</v>
      </c>
      <c r="B15" s="26" t="s">
        <v>591</v>
      </c>
      <c r="C15" s="36" t="s">
        <v>580</v>
      </c>
      <c r="D15" s="154" t="s">
        <v>1556</v>
      </c>
      <c r="E15" s="37">
        <v>1</v>
      </c>
      <c r="F15" s="38" t="s">
        <v>592</v>
      </c>
      <c r="G15" s="245" t="s">
        <v>1799</v>
      </c>
      <c r="H15" s="1"/>
      <c r="J15" s="24">
        <v>109.38</v>
      </c>
      <c r="K15" s="1"/>
      <c r="L15" s="1"/>
      <c r="M15" s="25" t="s">
        <v>221</v>
      </c>
      <c r="N15" s="242"/>
      <c r="O15" s="239"/>
      <c r="P15" s="239"/>
      <c r="Q15" s="239"/>
      <c r="R15" s="239"/>
      <c r="S15" s="239"/>
      <c r="T15" s="239"/>
      <c r="U15" s="239"/>
      <c r="V15" s="239"/>
      <c r="W15" s="1"/>
      <c r="X15" s="1"/>
      <c r="Y15" s="1"/>
    </row>
    <row r="16" spans="1:25" ht="20.100000000000001" customHeight="1">
      <c r="A16" s="35">
        <v>6</v>
      </c>
      <c r="B16" s="26" t="s">
        <v>593</v>
      </c>
      <c r="C16" s="36" t="s">
        <v>580</v>
      </c>
      <c r="D16" s="154" t="s">
        <v>1557</v>
      </c>
      <c r="E16" s="37">
        <v>1</v>
      </c>
      <c r="F16" s="38" t="s">
        <v>594</v>
      </c>
      <c r="G16" s="245" t="s">
        <v>1799</v>
      </c>
      <c r="H16" s="1"/>
      <c r="J16" s="24">
        <v>220.38</v>
      </c>
      <c r="K16" s="1"/>
      <c r="L16" s="1"/>
      <c r="M16" s="25" t="s">
        <v>221</v>
      </c>
      <c r="N16" s="242"/>
      <c r="O16" s="239"/>
      <c r="P16" s="239"/>
      <c r="Q16" s="239"/>
      <c r="R16" s="239"/>
      <c r="S16" s="239"/>
      <c r="T16" s="239"/>
      <c r="U16" s="239"/>
      <c r="V16" s="239"/>
      <c r="W16" s="1"/>
      <c r="X16" s="1"/>
      <c r="Y16" s="1"/>
    </row>
    <row r="17" spans="1:25" ht="20.100000000000001" customHeight="1">
      <c r="A17" s="400">
        <v>7</v>
      </c>
      <c r="B17" s="526" t="s">
        <v>595</v>
      </c>
      <c r="C17" s="402" t="s">
        <v>580</v>
      </c>
      <c r="D17" s="565" t="s">
        <v>1558</v>
      </c>
      <c r="E17" s="37">
        <v>1</v>
      </c>
      <c r="F17" s="38" t="s">
        <v>596</v>
      </c>
      <c r="G17" s="574" t="s">
        <v>1799</v>
      </c>
      <c r="H17" s="1"/>
      <c r="J17" s="528">
        <v>438.57</v>
      </c>
      <c r="K17" s="1"/>
      <c r="L17" s="1"/>
      <c r="M17" s="440" t="s">
        <v>221</v>
      </c>
      <c r="N17" s="242"/>
      <c r="O17" s="239"/>
      <c r="P17" s="239"/>
      <c r="Q17" s="239"/>
      <c r="R17" s="239"/>
      <c r="S17" s="239"/>
      <c r="T17" s="239"/>
      <c r="U17" s="239"/>
      <c r="V17" s="239"/>
      <c r="W17" s="1"/>
      <c r="X17" s="1"/>
      <c r="Y17" s="1"/>
    </row>
    <row r="18" spans="1:25" ht="20.100000000000001" customHeight="1">
      <c r="A18" s="400"/>
      <c r="B18" s="526"/>
      <c r="C18" s="402"/>
      <c r="D18" s="566"/>
      <c r="E18" s="37">
        <v>2</v>
      </c>
      <c r="F18" s="38" t="s">
        <v>597</v>
      </c>
      <c r="G18" s="575"/>
      <c r="H18" s="1"/>
      <c r="J18" s="528"/>
      <c r="K18" s="1"/>
      <c r="L18" s="1"/>
      <c r="M18" s="440"/>
      <c r="N18" s="242"/>
      <c r="O18" s="241"/>
      <c r="P18" s="239"/>
      <c r="Q18" s="239"/>
      <c r="R18" s="239"/>
      <c r="S18" s="239"/>
      <c r="T18" s="239"/>
      <c r="U18" s="239"/>
      <c r="V18" s="239"/>
      <c r="W18" s="1"/>
      <c r="X18" s="1"/>
      <c r="Y18" s="1"/>
    </row>
    <row r="19" spans="1:25" ht="20.100000000000001" customHeight="1">
      <c r="A19" s="400"/>
      <c r="B19" s="526"/>
      <c r="C19" s="402"/>
      <c r="D19" s="566"/>
      <c r="E19" s="37">
        <v>3</v>
      </c>
      <c r="F19" s="38" t="s">
        <v>598</v>
      </c>
      <c r="G19" s="575"/>
      <c r="H19" s="1"/>
      <c r="J19" s="528"/>
      <c r="K19" s="1"/>
      <c r="L19" s="1"/>
      <c r="M19" s="440"/>
      <c r="N19" s="242"/>
      <c r="O19" s="239"/>
      <c r="P19" s="239"/>
      <c r="Q19" s="239"/>
      <c r="R19" s="239"/>
      <c r="S19" s="239"/>
      <c r="T19" s="239"/>
      <c r="U19" s="239"/>
      <c r="V19" s="239"/>
      <c r="W19" s="1"/>
      <c r="X19" s="1"/>
      <c r="Y19" s="1"/>
    </row>
    <row r="20" spans="1:25" ht="20.100000000000001" customHeight="1">
      <c r="A20" s="400"/>
      <c r="B20" s="526"/>
      <c r="C20" s="402"/>
      <c r="D20" s="567"/>
      <c r="E20" s="37">
        <v>4</v>
      </c>
      <c r="F20" s="38" t="s">
        <v>599</v>
      </c>
      <c r="G20" s="576"/>
      <c r="H20" s="1"/>
      <c r="J20" s="528"/>
      <c r="K20" s="1"/>
      <c r="L20" s="1"/>
      <c r="M20" s="440"/>
      <c r="N20" s="242"/>
      <c r="O20" s="239"/>
      <c r="P20" s="239"/>
      <c r="Q20" s="239"/>
      <c r="R20" s="239"/>
      <c r="S20" s="239"/>
      <c r="T20" s="239"/>
      <c r="U20" s="239"/>
      <c r="V20" s="239"/>
      <c r="W20" s="1"/>
      <c r="X20" s="1"/>
      <c r="Y20" s="1"/>
    </row>
    <row r="21" spans="1:25" ht="20.100000000000001" customHeight="1">
      <c r="A21" s="35">
        <v>8</v>
      </c>
      <c r="B21" s="26" t="s">
        <v>600</v>
      </c>
      <c r="C21" s="36" t="s">
        <v>580</v>
      </c>
      <c r="D21" s="154" t="s">
        <v>1559</v>
      </c>
      <c r="E21" s="37">
        <v>1</v>
      </c>
      <c r="F21" s="38" t="s">
        <v>601</v>
      </c>
      <c r="G21" s="245" t="s">
        <v>1356</v>
      </c>
      <c r="H21" s="1"/>
      <c r="J21" s="24">
        <v>110.56</v>
      </c>
      <c r="K21" s="1"/>
      <c r="L21" s="1"/>
      <c r="M21" s="25" t="s">
        <v>221</v>
      </c>
      <c r="N21" s="242"/>
      <c r="O21" s="240"/>
      <c r="P21" s="240"/>
      <c r="Q21" s="240">
        <v>1</v>
      </c>
      <c r="R21" s="239"/>
      <c r="S21" s="239"/>
      <c r="T21" s="239"/>
      <c r="U21" s="239"/>
      <c r="V21" s="239"/>
      <c r="W21" s="1"/>
      <c r="X21" s="1"/>
      <c r="Y21" s="1"/>
    </row>
    <row r="22" spans="1:25" ht="20.100000000000001" customHeight="1">
      <c r="A22" s="400">
        <v>9</v>
      </c>
      <c r="B22" s="526" t="s">
        <v>602</v>
      </c>
      <c r="C22" s="402" t="s">
        <v>580</v>
      </c>
      <c r="D22" s="565" t="s">
        <v>1560</v>
      </c>
      <c r="E22" s="37">
        <v>1</v>
      </c>
      <c r="F22" s="38" t="s">
        <v>603</v>
      </c>
      <c r="G22" s="569" t="s">
        <v>1575</v>
      </c>
      <c r="H22" s="1"/>
      <c r="J22" s="528">
        <v>220.7</v>
      </c>
      <c r="K22" s="1"/>
      <c r="L22" s="1"/>
      <c r="M22" s="440" t="s">
        <v>221</v>
      </c>
      <c r="N22" s="242"/>
      <c r="O22" s="240"/>
      <c r="P22" s="240"/>
      <c r="Q22" s="240">
        <v>1</v>
      </c>
      <c r="R22" s="239"/>
      <c r="S22" s="239"/>
      <c r="T22" s="239"/>
      <c r="U22" s="239"/>
      <c r="V22" s="239"/>
      <c r="W22" s="1"/>
      <c r="X22" s="1"/>
      <c r="Y22" s="1"/>
    </row>
    <row r="23" spans="1:25" ht="20.100000000000001" customHeight="1">
      <c r="A23" s="400"/>
      <c r="B23" s="526"/>
      <c r="C23" s="402"/>
      <c r="D23" s="567"/>
      <c r="E23" s="37">
        <v>2</v>
      </c>
      <c r="F23" s="38" t="s">
        <v>604</v>
      </c>
      <c r="G23" s="570"/>
      <c r="H23" s="1"/>
      <c r="J23" s="528"/>
      <c r="K23" s="1"/>
      <c r="L23" s="1"/>
      <c r="M23" s="440"/>
      <c r="N23" s="242"/>
      <c r="O23" s="240"/>
      <c r="P23" s="240"/>
      <c r="Q23" s="240">
        <v>1</v>
      </c>
      <c r="R23" s="239"/>
      <c r="S23" s="239"/>
      <c r="T23" s="239"/>
      <c r="U23" s="239"/>
      <c r="V23" s="239"/>
      <c r="W23" s="1"/>
      <c r="X23" s="1"/>
      <c r="Y23" s="1"/>
    </row>
    <row r="24" spans="1:25" ht="20.100000000000001" customHeight="1">
      <c r="A24" s="35">
        <v>10</v>
      </c>
      <c r="B24" s="26" t="s">
        <v>605</v>
      </c>
      <c r="C24" s="36" t="s">
        <v>580</v>
      </c>
      <c r="D24" s="154" t="s">
        <v>1561</v>
      </c>
      <c r="E24" s="37">
        <v>1</v>
      </c>
      <c r="F24" s="38" t="s">
        <v>606</v>
      </c>
      <c r="G24" s="245" t="s">
        <v>1799</v>
      </c>
      <c r="H24" s="1"/>
      <c r="J24" s="24">
        <v>111.2</v>
      </c>
      <c r="K24" s="1"/>
      <c r="L24" s="1"/>
      <c r="M24" s="25" t="s">
        <v>221</v>
      </c>
      <c r="N24" s="242"/>
      <c r="O24" s="239"/>
      <c r="P24" s="239"/>
      <c r="Q24" s="239"/>
      <c r="R24" s="239"/>
      <c r="S24" s="239"/>
      <c r="T24" s="239"/>
      <c r="U24" s="239"/>
      <c r="V24" s="239"/>
      <c r="W24" s="1"/>
      <c r="X24" s="1"/>
      <c r="Y24" s="1"/>
    </row>
    <row r="25" spans="1:25" ht="20.100000000000001" customHeight="1">
      <c r="A25" s="400">
        <v>11</v>
      </c>
      <c r="B25" s="526" t="s">
        <v>607</v>
      </c>
      <c r="C25" s="402" t="s">
        <v>608</v>
      </c>
      <c r="D25" s="477" t="s">
        <v>1562</v>
      </c>
      <c r="E25" s="37">
        <v>1</v>
      </c>
      <c r="F25" s="38" t="s">
        <v>609</v>
      </c>
      <c r="G25" s="574" t="s">
        <v>1799</v>
      </c>
      <c r="H25" s="1"/>
      <c r="J25" s="528">
        <v>920.32</v>
      </c>
      <c r="K25" s="1"/>
      <c r="L25" s="1"/>
      <c r="M25" s="440" t="s">
        <v>221</v>
      </c>
      <c r="N25" s="242"/>
      <c r="O25" s="239"/>
      <c r="P25" s="239"/>
      <c r="Q25" s="239"/>
      <c r="R25" s="239"/>
      <c r="S25" s="239"/>
      <c r="T25" s="239"/>
      <c r="U25" s="239"/>
      <c r="V25" s="239"/>
      <c r="W25" s="1"/>
      <c r="X25" s="1"/>
      <c r="Y25" s="1"/>
    </row>
    <row r="26" spans="1:25" ht="20.100000000000001" customHeight="1">
      <c r="A26" s="400"/>
      <c r="B26" s="526"/>
      <c r="C26" s="402"/>
      <c r="D26" s="522"/>
      <c r="E26" s="37">
        <v>2</v>
      </c>
      <c r="F26" s="38" t="s">
        <v>610</v>
      </c>
      <c r="G26" s="575"/>
      <c r="H26" s="1"/>
      <c r="J26" s="528"/>
      <c r="K26" s="1"/>
      <c r="L26" s="1"/>
      <c r="M26" s="440"/>
      <c r="N26" s="242"/>
      <c r="O26" s="239"/>
      <c r="P26" s="239"/>
      <c r="Q26" s="239"/>
      <c r="R26" s="239"/>
      <c r="S26" s="239"/>
      <c r="T26" s="239"/>
      <c r="U26" s="239"/>
      <c r="V26" s="239"/>
      <c r="W26" s="1"/>
      <c r="X26" s="1"/>
      <c r="Y26" s="1"/>
    </row>
    <row r="27" spans="1:25" ht="20.100000000000001" customHeight="1">
      <c r="A27" s="400"/>
      <c r="B27" s="526"/>
      <c r="C27" s="402"/>
      <c r="D27" s="522"/>
      <c r="E27" s="37">
        <v>3</v>
      </c>
      <c r="F27" s="38" t="s">
        <v>611</v>
      </c>
      <c r="G27" s="575"/>
      <c r="H27" s="1"/>
      <c r="J27" s="528"/>
      <c r="K27" s="1"/>
      <c r="L27" s="1"/>
      <c r="M27" s="440"/>
      <c r="N27" s="242"/>
      <c r="O27" s="239"/>
      <c r="P27" s="239"/>
      <c r="Q27" s="239"/>
      <c r="R27" s="239"/>
      <c r="S27" s="239"/>
      <c r="T27" s="239"/>
      <c r="U27" s="239"/>
      <c r="V27" s="239"/>
      <c r="W27" s="1"/>
      <c r="X27" s="1"/>
      <c r="Y27" s="1"/>
    </row>
    <row r="28" spans="1:25" ht="20.100000000000001" customHeight="1">
      <c r="A28" s="400"/>
      <c r="B28" s="526"/>
      <c r="C28" s="402"/>
      <c r="D28" s="522"/>
      <c r="E28" s="37">
        <v>4</v>
      </c>
      <c r="F28" s="38" t="s">
        <v>612</v>
      </c>
      <c r="G28" s="575"/>
      <c r="H28" s="1"/>
      <c r="J28" s="528"/>
      <c r="K28" s="1"/>
      <c r="L28" s="1"/>
      <c r="M28" s="440"/>
      <c r="N28" s="242"/>
      <c r="O28" s="239"/>
      <c r="P28" s="239"/>
      <c r="Q28" s="239"/>
      <c r="R28" s="239"/>
      <c r="S28" s="239"/>
      <c r="T28" s="239"/>
      <c r="U28" s="239"/>
      <c r="V28" s="239"/>
      <c r="W28" s="1"/>
      <c r="X28" s="1"/>
      <c r="Y28" s="1"/>
    </row>
    <row r="29" spans="1:25" ht="20.100000000000001" customHeight="1">
      <c r="A29" s="400"/>
      <c r="B29" s="526"/>
      <c r="C29" s="402"/>
      <c r="D29" s="522"/>
      <c r="E29" s="37">
        <v>5</v>
      </c>
      <c r="F29" s="38" t="s">
        <v>613</v>
      </c>
      <c r="G29" s="575"/>
      <c r="H29" s="1"/>
      <c r="J29" s="528"/>
      <c r="K29" s="1"/>
      <c r="L29" s="1"/>
      <c r="M29" s="440"/>
      <c r="N29" s="242"/>
      <c r="O29" s="239"/>
      <c r="P29" s="239"/>
      <c r="Q29" s="239"/>
      <c r="R29" s="239"/>
      <c r="S29" s="239"/>
      <c r="T29" s="239"/>
      <c r="U29" s="239"/>
      <c r="V29" s="239"/>
      <c r="W29" s="1"/>
      <c r="X29" s="1"/>
      <c r="Y29" s="1"/>
    </row>
    <row r="30" spans="1:25" ht="20.100000000000001" customHeight="1">
      <c r="A30" s="400"/>
      <c r="B30" s="526"/>
      <c r="C30" s="402"/>
      <c r="D30" s="522"/>
      <c r="E30" s="37">
        <v>6</v>
      </c>
      <c r="F30" s="38" t="s">
        <v>614</v>
      </c>
      <c r="G30" s="575"/>
      <c r="H30" s="1"/>
      <c r="J30" s="528"/>
      <c r="K30" s="1"/>
      <c r="L30" s="1"/>
      <c r="M30" s="440"/>
      <c r="N30" s="242"/>
      <c r="O30" s="239"/>
      <c r="P30" s="239"/>
      <c r="Q30" s="239"/>
      <c r="R30" s="239"/>
      <c r="S30" s="239"/>
      <c r="T30" s="239"/>
      <c r="U30" s="239"/>
      <c r="V30" s="239"/>
      <c r="W30" s="1"/>
      <c r="X30" s="1"/>
      <c r="Y30" s="1"/>
    </row>
    <row r="31" spans="1:25" ht="20.100000000000001" customHeight="1">
      <c r="A31" s="400"/>
      <c r="B31" s="526"/>
      <c r="C31" s="402"/>
      <c r="D31" s="522"/>
      <c r="E31" s="37">
        <v>7</v>
      </c>
      <c r="F31" s="38" t="s">
        <v>615</v>
      </c>
      <c r="G31" s="575"/>
      <c r="H31" s="1"/>
      <c r="J31" s="528"/>
      <c r="K31" s="1"/>
      <c r="L31" s="1"/>
      <c r="M31" s="440"/>
      <c r="N31" s="242"/>
      <c r="O31" s="239"/>
      <c r="P31" s="239"/>
      <c r="Q31" s="239"/>
      <c r="R31" s="239"/>
      <c r="S31" s="239"/>
      <c r="T31" s="239"/>
      <c r="U31" s="239"/>
      <c r="V31" s="239"/>
      <c r="W31" s="1"/>
      <c r="X31" s="1"/>
      <c r="Y31" s="1"/>
    </row>
    <row r="32" spans="1:25" ht="20.100000000000001" customHeight="1">
      <c r="A32" s="400"/>
      <c r="B32" s="526"/>
      <c r="C32" s="402"/>
      <c r="D32" s="478"/>
      <c r="E32" s="37">
        <v>8</v>
      </c>
      <c r="F32" s="38" t="s">
        <v>616</v>
      </c>
      <c r="G32" s="576"/>
      <c r="H32" s="1"/>
      <c r="J32" s="528"/>
      <c r="K32" s="1"/>
      <c r="L32" s="1"/>
      <c r="M32" s="440"/>
      <c r="N32" s="242"/>
      <c r="O32" s="239"/>
      <c r="P32" s="239"/>
      <c r="Q32" s="239"/>
      <c r="R32" s="239"/>
      <c r="S32" s="239"/>
      <c r="T32" s="239"/>
      <c r="U32" s="239"/>
      <c r="V32" s="239"/>
      <c r="W32" s="1"/>
      <c r="X32" s="1"/>
      <c r="Y32" s="1"/>
    </row>
    <row r="33" spans="1:25" ht="38.25">
      <c r="A33" s="35">
        <v>12</v>
      </c>
      <c r="B33" s="26" t="s">
        <v>617</v>
      </c>
      <c r="C33" s="36" t="s">
        <v>608</v>
      </c>
      <c r="D33" s="156" t="s">
        <v>1563</v>
      </c>
      <c r="E33" s="37">
        <v>1</v>
      </c>
      <c r="F33" s="38" t="s">
        <v>618</v>
      </c>
      <c r="G33" s="301" t="s">
        <v>1576</v>
      </c>
      <c r="H33" s="1"/>
      <c r="J33" s="24">
        <v>113.98</v>
      </c>
      <c r="K33" s="1"/>
      <c r="L33" s="1"/>
      <c r="M33" s="25" t="s">
        <v>221</v>
      </c>
      <c r="N33" s="242"/>
      <c r="O33" s="240"/>
      <c r="P33" s="240"/>
      <c r="Q33" s="240"/>
      <c r="R33" s="240">
        <v>1</v>
      </c>
      <c r="S33" s="239"/>
      <c r="T33" s="239"/>
      <c r="U33" s="239"/>
      <c r="V33" s="239"/>
      <c r="W33" s="1"/>
      <c r="X33" s="1"/>
      <c r="Y33" s="1"/>
    </row>
    <row r="34" spans="1:25" ht="20.100000000000001" customHeight="1">
      <c r="A34" s="400">
        <v>13</v>
      </c>
      <c r="B34" s="526" t="s">
        <v>619</v>
      </c>
      <c r="C34" s="402" t="s">
        <v>608</v>
      </c>
      <c r="D34" s="477" t="s">
        <v>1564</v>
      </c>
      <c r="E34" s="37">
        <v>1</v>
      </c>
      <c r="F34" s="38" t="s">
        <v>620</v>
      </c>
      <c r="G34" s="574" t="s">
        <v>1799</v>
      </c>
      <c r="H34" s="1"/>
      <c r="J34" s="528">
        <v>563.29</v>
      </c>
      <c r="K34" s="1"/>
      <c r="L34" s="1"/>
      <c r="M34" s="440" t="s">
        <v>221</v>
      </c>
      <c r="N34" s="242"/>
      <c r="O34" s="239"/>
      <c r="P34" s="239"/>
      <c r="Q34" s="239"/>
      <c r="R34" s="239"/>
      <c r="S34" s="239"/>
      <c r="T34" s="239"/>
      <c r="U34" s="239"/>
      <c r="V34" s="239"/>
      <c r="W34" s="1"/>
      <c r="X34" s="1"/>
      <c r="Y34" s="1"/>
    </row>
    <row r="35" spans="1:25" ht="20.100000000000001" customHeight="1">
      <c r="A35" s="400"/>
      <c r="B35" s="526"/>
      <c r="C35" s="402"/>
      <c r="D35" s="522"/>
      <c r="E35" s="37">
        <v>2</v>
      </c>
      <c r="F35" s="38" t="s">
        <v>621</v>
      </c>
      <c r="G35" s="575"/>
      <c r="H35" s="1"/>
      <c r="J35" s="528"/>
      <c r="K35" s="1"/>
      <c r="L35" s="1"/>
      <c r="M35" s="440"/>
      <c r="N35" s="242"/>
      <c r="O35" s="239"/>
      <c r="P35" s="239"/>
      <c r="Q35" s="239"/>
      <c r="R35" s="239"/>
      <c r="S35" s="239"/>
      <c r="T35" s="239"/>
      <c r="U35" s="239"/>
      <c r="V35" s="239"/>
      <c r="W35" s="1"/>
      <c r="X35" s="1"/>
      <c r="Y35" s="1"/>
    </row>
    <row r="36" spans="1:25" ht="20.100000000000001" customHeight="1">
      <c r="A36" s="400"/>
      <c r="B36" s="526"/>
      <c r="C36" s="402"/>
      <c r="D36" s="522"/>
      <c r="E36" s="37">
        <v>3</v>
      </c>
      <c r="F36" s="38" t="s">
        <v>622</v>
      </c>
      <c r="G36" s="575"/>
      <c r="H36" s="1"/>
      <c r="J36" s="528"/>
      <c r="K36" s="1"/>
      <c r="L36" s="1"/>
      <c r="M36" s="440"/>
      <c r="N36" s="242"/>
      <c r="O36" s="239"/>
      <c r="P36" s="239"/>
      <c r="Q36" s="239"/>
      <c r="R36" s="239"/>
      <c r="S36" s="239"/>
      <c r="T36" s="239"/>
      <c r="U36" s="239"/>
      <c r="V36" s="239"/>
      <c r="W36" s="1"/>
      <c r="X36" s="1"/>
      <c r="Y36" s="1"/>
    </row>
    <row r="37" spans="1:25" ht="20.100000000000001" customHeight="1">
      <c r="A37" s="400"/>
      <c r="B37" s="526"/>
      <c r="C37" s="402"/>
      <c r="D37" s="522"/>
      <c r="E37" s="37">
        <v>4</v>
      </c>
      <c r="F37" s="38" t="s">
        <v>623</v>
      </c>
      <c r="G37" s="575"/>
      <c r="H37" s="1"/>
      <c r="J37" s="528"/>
      <c r="K37" s="1"/>
      <c r="L37" s="1"/>
      <c r="M37" s="440"/>
      <c r="N37" s="242"/>
      <c r="O37" s="239"/>
      <c r="P37" s="239"/>
      <c r="Q37" s="239"/>
      <c r="R37" s="239"/>
      <c r="S37" s="239"/>
      <c r="T37" s="239"/>
      <c r="U37" s="239"/>
      <c r="V37" s="239"/>
      <c r="W37" s="1"/>
      <c r="X37" s="1"/>
      <c r="Y37" s="1"/>
    </row>
    <row r="38" spans="1:25" ht="20.100000000000001" customHeight="1">
      <c r="A38" s="400"/>
      <c r="B38" s="526"/>
      <c r="C38" s="402"/>
      <c r="D38" s="478"/>
      <c r="E38" s="37">
        <v>5</v>
      </c>
      <c r="F38" s="38" t="s">
        <v>624</v>
      </c>
      <c r="G38" s="576"/>
      <c r="H38" s="1"/>
      <c r="J38" s="528"/>
      <c r="K38" s="1"/>
      <c r="L38" s="1"/>
      <c r="M38" s="440"/>
      <c r="N38" s="242"/>
      <c r="O38" s="239"/>
      <c r="P38" s="239"/>
      <c r="Q38" s="239"/>
      <c r="R38" s="239"/>
      <c r="S38" s="239"/>
      <c r="T38" s="239"/>
      <c r="U38" s="239"/>
      <c r="V38" s="239"/>
      <c r="W38" s="1"/>
      <c r="X38" s="1"/>
      <c r="Y38" s="1"/>
    </row>
    <row r="39" spans="1:25" ht="20.100000000000001" customHeight="1">
      <c r="A39" s="35">
        <v>14</v>
      </c>
      <c r="B39" s="26" t="s">
        <v>625</v>
      </c>
      <c r="C39" s="36" t="s">
        <v>608</v>
      </c>
      <c r="D39" s="156" t="s">
        <v>1549</v>
      </c>
      <c r="E39" s="37">
        <v>1</v>
      </c>
      <c r="F39" s="38" t="s">
        <v>626</v>
      </c>
      <c r="G39" s="246" t="s">
        <v>1577</v>
      </c>
      <c r="H39" s="1"/>
      <c r="J39" s="24">
        <v>113.01</v>
      </c>
      <c r="K39" s="1"/>
      <c r="L39" s="1"/>
      <c r="M39" s="25" t="s">
        <v>221</v>
      </c>
      <c r="N39" s="242">
        <v>1</v>
      </c>
      <c r="O39" s="239"/>
      <c r="P39" s="239"/>
      <c r="Q39" s="239"/>
      <c r="R39" s="239"/>
      <c r="S39" s="239"/>
      <c r="T39" s="239"/>
      <c r="U39" s="239"/>
      <c r="V39" s="239"/>
      <c r="W39" s="1"/>
      <c r="X39" s="1"/>
      <c r="Y39" s="1"/>
    </row>
    <row r="40" spans="1:25" ht="20.100000000000001" customHeight="1">
      <c r="A40" s="35">
        <v>15</v>
      </c>
      <c r="B40" s="26" t="s">
        <v>627</v>
      </c>
      <c r="C40" s="36" t="s">
        <v>608</v>
      </c>
      <c r="D40" s="156" t="s">
        <v>1565</v>
      </c>
      <c r="E40" s="37">
        <v>1</v>
      </c>
      <c r="F40" s="38" t="s">
        <v>628</v>
      </c>
      <c r="G40" s="246" t="s">
        <v>1578</v>
      </c>
      <c r="H40" s="1"/>
      <c r="J40" s="24">
        <v>112.37</v>
      </c>
      <c r="K40" s="1"/>
      <c r="L40" s="1"/>
      <c r="M40" s="25" t="s">
        <v>221</v>
      </c>
      <c r="N40" s="242"/>
      <c r="O40" s="240"/>
      <c r="P40" s="240"/>
      <c r="Q40" s="240"/>
      <c r="R40" s="240">
        <v>1</v>
      </c>
      <c r="S40" s="241"/>
      <c r="T40" s="239"/>
      <c r="U40" s="239"/>
      <c r="V40" s="239"/>
      <c r="W40" s="1"/>
      <c r="X40" s="1"/>
      <c r="Y40" s="1"/>
    </row>
    <row r="41" spans="1:25" ht="20.100000000000001" customHeight="1">
      <c r="A41" s="400">
        <v>16</v>
      </c>
      <c r="B41" s="526" t="s">
        <v>629</v>
      </c>
      <c r="C41" s="402" t="s">
        <v>608</v>
      </c>
      <c r="D41" s="477" t="s">
        <v>1566</v>
      </c>
      <c r="E41" s="37">
        <v>1</v>
      </c>
      <c r="F41" s="38" t="s">
        <v>630</v>
      </c>
      <c r="G41" s="569" t="s">
        <v>1579</v>
      </c>
      <c r="H41" s="1"/>
      <c r="J41" s="528">
        <v>698.88</v>
      </c>
      <c r="K41" s="1"/>
      <c r="L41" s="1"/>
      <c r="M41" s="440" t="s">
        <v>221</v>
      </c>
      <c r="N41" s="242"/>
      <c r="O41" s="240"/>
      <c r="P41" s="240"/>
      <c r="Q41" s="240"/>
      <c r="R41" s="240"/>
      <c r="S41" s="240">
        <v>1</v>
      </c>
      <c r="T41" s="239"/>
      <c r="U41" s="239"/>
      <c r="V41" s="239"/>
      <c r="W41" s="1"/>
      <c r="X41" s="1"/>
      <c r="Y41" s="1"/>
    </row>
    <row r="42" spans="1:25" ht="20.100000000000001" customHeight="1">
      <c r="A42" s="400"/>
      <c r="B42" s="526"/>
      <c r="C42" s="402"/>
      <c r="D42" s="522"/>
      <c r="E42" s="37">
        <v>2</v>
      </c>
      <c r="F42" s="38" t="s">
        <v>631</v>
      </c>
      <c r="G42" s="571"/>
      <c r="H42" s="1"/>
      <c r="J42" s="528"/>
      <c r="K42" s="1"/>
      <c r="L42" s="1"/>
      <c r="M42" s="440"/>
      <c r="N42" s="242"/>
      <c r="O42" s="240"/>
      <c r="P42" s="240"/>
      <c r="Q42" s="240"/>
      <c r="R42" s="240">
        <v>1</v>
      </c>
      <c r="S42" s="239"/>
      <c r="T42" s="239"/>
      <c r="U42" s="239"/>
      <c r="V42" s="239"/>
      <c r="W42" s="1"/>
      <c r="X42" s="1"/>
      <c r="Y42" s="1"/>
    </row>
    <row r="43" spans="1:25" ht="20.100000000000001" customHeight="1">
      <c r="A43" s="400"/>
      <c r="B43" s="526"/>
      <c r="C43" s="402"/>
      <c r="D43" s="522"/>
      <c r="E43" s="37">
        <v>3</v>
      </c>
      <c r="F43" s="38" t="s">
        <v>632</v>
      </c>
      <c r="G43" s="571"/>
      <c r="H43" s="1"/>
      <c r="J43" s="528"/>
      <c r="K43" s="1"/>
      <c r="L43" s="1"/>
      <c r="M43" s="440"/>
      <c r="N43" s="242"/>
      <c r="O43" s="240"/>
      <c r="P43" s="240"/>
      <c r="Q43" s="240"/>
      <c r="R43" s="240">
        <v>1</v>
      </c>
      <c r="S43" s="239"/>
      <c r="T43" s="239"/>
      <c r="U43" s="239"/>
      <c r="V43" s="239"/>
      <c r="W43" s="1"/>
      <c r="X43" s="1"/>
      <c r="Y43" s="1"/>
    </row>
    <row r="44" spans="1:25" ht="20.100000000000001" customHeight="1">
      <c r="A44" s="400"/>
      <c r="B44" s="526"/>
      <c r="C44" s="402"/>
      <c r="D44" s="522"/>
      <c r="E44" s="37">
        <v>4</v>
      </c>
      <c r="F44" s="38" t="s">
        <v>633</v>
      </c>
      <c r="G44" s="571"/>
      <c r="H44" s="1"/>
      <c r="J44" s="528"/>
      <c r="K44" s="1"/>
      <c r="L44" s="1"/>
      <c r="M44" s="440"/>
      <c r="N44" s="242">
        <v>1</v>
      </c>
      <c r="O44" s="239"/>
      <c r="P44" s="239"/>
      <c r="Q44" s="239"/>
      <c r="R44" s="239"/>
      <c r="S44" s="239"/>
      <c r="T44" s="239"/>
      <c r="U44" s="239"/>
      <c r="V44" s="239"/>
      <c r="W44" s="1"/>
      <c r="X44" s="1"/>
      <c r="Y44" s="1"/>
    </row>
    <row r="45" spans="1:25" ht="20.100000000000001" customHeight="1">
      <c r="A45" s="400"/>
      <c r="B45" s="526"/>
      <c r="C45" s="402"/>
      <c r="D45" s="522"/>
      <c r="E45" s="37">
        <v>5</v>
      </c>
      <c r="F45" s="38" t="s">
        <v>634</v>
      </c>
      <c r="G45" s="571"/>
      <c r="H45" s="1"/>
      <c r="J45" s="528"/>
      <c r="K45" s="1"/>
      <c r="L45" s="1"/>
      <c r="M45" s="440"/>
      <c r="N45" s="242">
        <v>1</v>
      </c>
      <c r="O45" s="239"/>
      <c r="P45" s="239"/>
      <c r="Q45" s="239"/>
      <c r="R45" s="239"/>
      <c r="S45" s="239"/>
      <c r="T45" s="239"/>
      <c r="U45" s="239"/>
      <c r="V45" s="239"/>
      <c r="W45" s="1"/>
      <c r="X45" s="1"/>
      <c r="Y45" s="1"/>
    </row>
    <row r="46" spans="1:25" ht="20.100000000000001" customHeight="1">
      <c r="A46" s="400"/>
      <c r="B46" s="526"/>
      <c r="C46" s="402"/>
      <c r="D46" s="478"/>
      <c r="E46" s="37">
        <v>6</v>
      </c>
      <c r="F46" s="38" t="s">
        <v>635</v>
      </c>
      <c r="G46" s="570"/>
      <c r="H46" s="1"/>
      <c r="J46" s="528"/>
      <c r="K46" s="1"/>
      <c r="L46" s="1"/>
      <c r="M46" s="440"/>
      <c r="N46" s="242">
        <v>1</v>
      </c>
      <c r="O46" s="239"/>
      <c r="P46" s="239"/>
      <c r="Q46" s="239"/>
      <c r="R46" s="239"/>
      <c r="S46" s="239"/>
      <c r="T46" s="239"/>
      <c r="U46" s="239"/>
      <c r="V46" s="239"/>
      <c r="W46" s="1"/>
      <c r="X46" s="1"/>
      <c r="Y46" s="1"/>
    </row>
    <row r="47" spans="1:25" ht="20.100000000000001" customHeight="1">
      <c r="A47" s="400">
        <v>17</v>
      </c>
      <c r="B47" s="526" t="s">
        <v>636</v>
      </c>
      <c r="C47" s="402" t="s">
        <v>608</v>
      </c>
      <c r="D47" s="477" t="s">
        <v>1567</v>
      </c>
      <c r="E47" s="37">
        <v>1</v>
      </c>
      <c r="F47" s="38" t="s">
        <v>637</v>
      </c>
      <c r="G47" s="569" t="s">
        <v>1580</v>
      </c>
      <c r="H47" s="1"/>
      <c r="J47" s="528">
        <v>227.07</v>
      </c>
      <c r="K47" s="1"/>
      <c r="L47" s="1"/>
      <c r="M47" s="440" t="s">
        <v>221</v>
      </c>
      <c r="N47" s="242">
        <v>1</v>
      </c>
      <c r="O47" s="239"/>
      <c r="P47" s="239"/>
      <c r="Q47" s="239"/>
      <c r="R47" s="239"/>
      <c r="S47" s="239"/>
      <c r="T47" s="239"/>
      <c r="U47" s="239"/>
      <c r="V47" s="239"/>
      <c r="W47" s="1"/>
      <c r="X47" s="1"/>
      <c r="Y47" s="1"/>
    </row>
    <row r="48" spans="1:25" ht="20.100000000000001" customHeight="1">
      <c r="A48" s="400"/>
      <c r="B48" s="526"/>
      <c r="C48" s="402"/>
      <c r="D48" s="478"/>
      <c r="E48" s="37">
        <v>2</v>
      </c>
      <c r="F48" s="38" t="s">
        <v>638</v>
      </c>
      <c r="G48" s="570"/>
      <c r="H48" s="1"/>
      <c r="J48" s="528"/>
      <c r="K48" s="1"/>
      <c r="L48" s="1"/>
      <c r="M48" s="440"/>
      <c r="N48" s="242"/>
      <c r="O48" s="240">
        <v>1</v>
      </c>
      <c r="P48" s="239"/>
      <c r="Q48" s="239"/>
      <c r="R48" s="239"/>
      <c r="S48" s="239"/>
      <c r="T48" s="239"/>
      <c r="U48" s="239"/>
      <c r="V48" s="239"/>
      <c r="W48" s="1"/>
      <c r="X48" s="1"/>
      <c r="Y48" s="1"/>
    </row>
    <row r="49" spans="1:25" ht="20.100000000000001" customHeight="1">
      <c r="A49" s="35">
        <v>18</v>
      </c>
      <c r="B49" s="26" t="s">
        <v>639</v>
      </c>
      <c r="C49" s="36" t="s">
        <v>608</v>
      </c>
      <c r="D49" s="156" t="s">
        <v>1568</v>
      </c>
      <c r="E49" s="37">
        <v>1</v>
      </c>
      <c r="F49" s="38" t="s">
        <v>640</v>
      </c>
      <c r="G49" s="246" t="s">
        <v>1577</v>
      </c>
      <c r="H49" s="1"/>
      <c r="J49" s="24">
        <v>113.92</v>
      </c>
      <c r="K49" s="1"/>
      <c r="L49" s="1"/>
      <c r="M49" s="25" t="s">
        <v>221</v>
      </c>
      <c r="N49" s="242"/>
      <c r="O49" s="240"/>
      <c r="P49" s="240"/>
      <c r="Q49" s="240"/>
      <c r="R49" s="240">
        <v>1</v>
      </c>
      <c r="S49" s="239"/>
      <c r="T49" s="239"/>
      <c r="U49" s="239"/>
      <c r="V49" s="239"/>
      <c r="W49" s="1"/>
      <c r="X49" s="1"/>
      <c r="Y49" s="1"/>
    </row>
    <row r="50" spans="1:25" ht="20.100000000000001" customHeight="1">
      <c r="A50" s="400">
        <v>19</v>
      </c>
      <c r="B50" s="526" t="s">
        <v>641</v>
      </c>
      <c r="C50" s="402" t="s">
        <v>608</v>
      </c>
      <c r="D50" s="477" t="s">
        <v>608</v>
      </c>
      <c r="E50" s="37">
        <v>1</v>
      </c>
      <c r="F50" s="38" t="s">
        <v>642</v>
      </c>
      <c r="G50" s="569" t="s">
        <v>1581</v>
      </c>
      <c r="H50" s="1"/>
      <c r="J50" s="528">
        <v>333.66</v>
      </c>
      <c r="K50" s="1"/>
      <c r="L50" s="1"/>
      <c r="M50" s="440" t="s">
        <v>221</v>
      </c>
      <c r="N50" s="242"/>
      <c r="O50" s="240"/>
      <c r="P50" s="240"/>
      <c r="Q50" s="240">
        <v>1</v>
      </c>
      <c r="R50" s="239"/>
      <c r="S50" s="239"/>
      <c r="T50" s="239"/>
      <c r="U50" s="239"/>
      <c r="V50" s="239"/>
      <c r="W50" s="1"/>
      <c r="X50" s="1"/>
      <c r="Y50" s="1"/>
    </row>
    <row r="51" spans="1:25" ht="20.100000000000001" customHeight="1">
      <c r="A51" s="400"/>
      <c r="B51" s="526"/>
      <c r="C51" s="402"/>
      <c r="D51" s="522"/>
      <c r="E51" s="37">
        <v>2</v>
      </c>
      <c r="F51" s="38" t="s">
        <v>643</v>
      </c>
      <c r="G51" s="571"/>
      <c r="H51" s="1"/>
      <c r="J51" s="528"/>
      <c r="K51" s="1"/>
      <c r="L51" s="1"/>
      <c r="M51" s="440"/>
      <c r="N51" s="242"/>
      <c r="O51" s="240"/>
      <c r="P51" s="240"/>
      <c r="Q51" s="240">
        <v>1</v>
      </c>
      <c r="R51" s="239"/>
      <c r="S51" s="239"/>
      <c r="T51" s="239"/>
      <c r="U51" s="239"/>
      <c r="V51" s="239"/>
      <c r="W51" s="1"/>
      <c r="X51" s="1"/>
      <c r="Y51" s="1"/>
    </row>
    <row r="52" spans="1:25" ht="20.100000000000001" customHeight="1">
      <c r="A52" s="400"/>
      <c r="B52" s="526"/>
      <c r="C52" s="402"/>
      <c r="D52" s="478"/>
      <c r="E52" s="37">
        <v>3</v>
      </c>
      <c r="F52" s="38" t="s">
        <v>644</v>
      </c>
      <c r="G52" s="570"/>
      <c r="H52" s="1"/>
      <c r="J52" s="528"/>
      <c r="K52" s="1"/>
      <c r="L52" s="1"/>
      <c r="M52" s="440"/>
      <c r="N52" s="242"/>
      <c r="O52" s="240"/>
      <c r="P52" s="240"/>
      <c r="Q52" s="240">
        <v>1</v>
      </c>
      <c r="R52" s="239"/>
      <c r="S52" s="239"/>
      <c r="T52" s="239"/>
      <c r="U52" s="239"/>
      <c r="V52" s="239"/>
      <c r="W52" s="1"/>
      <c r="X52" s="1"/>
      <c r="Y52" s="1"/>
    </row>
    <row r="53" spans="1:25" ht="20.100000000000001" customHeight="1">
      <c r="A53" s="400">
        <v>20</v>
      </c>
      <c r="B53" s="526" t="s">
        <v>645</v>
      </c>
      <c r="C53" s="402" t="s">
        <v>608</v>
      </c>
      <c r="D53" s="477" t="s">
        <v>1569</v>
      </c>
      <c r="E53" s="37">
        <v>1</v>
      </c>
      <c r="F53" s="38" t="s">
        <v>646</v>
      </c>
      <c r="G53" s="574" t="s">
        <v>1799</v>
      </c>
      <c r="H53" s="1"/>
      <c r="J53" s="528">
        <v>567.02</v>
      </c>
      <c r="K53" s="1"/>
      <c r="L53" s="1"/>
      <c r="M53" s="440" t="s">
        <v>221</v>
      </c>
      <c r="N53" s="242"/>
      <c r="O53" s="239"/>
      <c r="P53" s="239"/>
      <c r="Q53" s="239"/>
      <c r="R53" s="239"/>
      <c r="S53" s="239"/>
      <c r="T53" s="239"/>
      <c r="U53" s="239"/>
      <c r="V53" s="239"/>
      <c r="W53" s="1"/>
      <c r="X53" s="1"/>
      <c r="Y53" s="1"/>
    </row>
    <row r="54" spans="1:25" ht="20.100000000000001" customHeight="1">
      <c r="A54" s="400"/>
      <c r="B54" s="526"/>
      <c r="C54" s="402"/>
      <c r="D54" s="522"/>
      <c r="E54" s="37">
        <v>2</v>
      </c>
      <c r="F54" s="38" t="s">
        <v>647</v>
      </c>
      <c r="G54" s="575"/>
      <c r="H54" s="1"/>
      <c r="J54" s="528"/>
      <c r="K54" s="1"/>
      <c r="L54" s="1"/>
      <c r="M54" s="440"/>
      <c r="N54" s="242"/>
      <c r="O54" s="239"/>
      <c r="P54" s="239"/>
      <c r="Q54" s="239"/>
      <c r="R54" s="239"/>
      <c r="S54" s="239"/>
      <c r="T54" s="239"/>
      <c r="U54" s="239"/>
      <c r="V54" s="239"/>
      <c r="W54" s="1"/>
      <c r="X54" s="1"/>
      <c r="Y54" s="1"/>
    </row>
    <row r="55" spans="1:25" ht="20.100000000000001" customHeight="1">
      <c r="A55" s="400"/>
      <c r="B55" s="526"/>
      <c r="C55" s="402"/>
      <c r="D55" s="522"/>
      <c r="E55" s="37">
        <v>3</v>
      </c>
      <c r="F55" s="38" t="s">
        <v>648</v>
      </c>
      <c r="G55" s="575"/>
      <c r="H55" s="1"/>
      <c r="J55" s="528"/>
      <c r="K55" s="1"/>
      <c r="L55" s="1"/>
      <c r="M55" s="440"/>
      <c r="N55" s="242"/>
      <c r="O55" s="239"/>
      <c r="P55" s="239"/>
      <c r="Q55" s="239"/>
      <c r="R55" s="239"/>
      <c r="S55" s="239"/>
      <c r="T55" s="239"/>
      <c r="U55" s="239"/>
      <c r="V55" s="239"/>
      <c r="W55" s="1"/>
      <c r="X55" s="1"/>
      <c r="Y55" s="1"/>
    </row>
    <row r="56" spans="1:25" ht="20.100000000000001" customHeight="1">
      <c r="A56" s="400"/>
      <c r="B56" s="526"/>
      <c r="C56" s="402"/>
      <c r="D56" s="522"/>
      <c r="E56" s="37">
        <v>4</v>
      </c>
      <c r="F56" s="38" t="s">
        <v>649</v>
      </c>
      <c r="G56" s="575"/>
      <c r="H56" s="1"/>
      <c r="J56" s="528"/>
      <c r="K56" s="1"/>
      <c r="L56" s="1"/>
      <c r="M56" s="440"/>
      <c r="N56" s="242"/>
      <c r="O56" s="239"/>
      <c r="P56" s="239"/>
      <c r="Q56" s="239"/>
      <c r="R56" s="239"/>
      <c r="S56" s="239"/>
      <c r="T56" s="239"/>
      <c r="U56" s="239"/>
      <c r="V56" s="239"/>
      <c r="W56" s="1"/>
      <c r="X56" s="1"/>
      <c r="Y56" s="1"/>
    </row>
    <row r="57" spans="1:25" ht="20.100000000000001" customHeight="1">
      <c r="A57" s="400"/>
      <c r="B57" s="526"/>
      <c r="C57" s="402"/>
      <c r="D57" s="478"/>
      <c r="E57" s="37">
        <v>5</v>
      </c>
      <c r="F57" s="38" t="s">
        <v>650</v>
      </c>
      <c r="G57" s="576"/>
      <c r="H57" s="1"/>
      <c r="J57" s="528"/>
      <c r="K57" s="1"/>
      <c r="L57" s="1"/>
      <c r="M57" s="440"/>
      <c r="N57" s="242"/>
      <c r="O57" s="239"/>
      <c r="P57" s="239"/>
      <c r="Q57" s="239"/>
      <c r="R57" s="239"/>
      <c r="S57" s="239"/>
      <c r="T57" s="239"/>
      <c r="U57" s="239"/>
      <c r="V57" s="239"/>
      <c r="W57" s="1"/>
      <c r="X57" s="1"/>
      <c r="Y57" s="1"/>
    </row>
    <row r="58" spans="1:25" ht="20.100000000000001" customHeight="1">
      <c r="A58" s="400">
        <v>21</v>
      </c>
      <c r="B58" s="526" t="s">
        <v>651</v>
      </c>
      <c r="C58" s="402" t="s">
        <v>652</v>
      </c>
      <c r="D58" s="565" t="s">
        <v>1552</v>
      </c>
      <c r="E58" s="37">
        <v>1</v>
      </c>
      <c r="F58" s="38" t="s">
        <v>653</v>
      </c>
      <c r="G58" s="574" t="s">
        <v>1799</v>
      </c>
      <c r="H58" s="1"/>
      <c r="J58" s="528">
        <v>683.22</v>
      </c>
      <c r="K58" s="1"/>
      <c r="L58" s="1"/>
      <c r="M58" s="440" t="s">
        <v>221</v>
      </c>
      <c r="N58" s="242"/>
      <c r="O58" s="239"/>
      <c r="P58" s="239"/>
      <c r="Q58" s="239"/>
      <c r="R58" s="239"/>
      <c r="S58" s="239"/>
      <c r="T58" s="239"/>
      <c r="U58" s="239"/>
      <c r="V58" s="239"/>
      <c r="W58" s="1"/>
      <c r="X58" s="1"/>
      <c r="Y58" s="1"/>
    </row>
    <row r="59" spans="1:25" ht="20.100000000000001" customHeight="1">
      <c r="A59" s="400"/>
      <c r="B59" s="526"/>
      <c r="C59" s="402"/>
      <c r="D59" s="566"/>
      <c r="E59" s="37">
        <v>2</v>
      </c>
      <c r="F59" s="38" t="s">
        <v>654</v>
      </c>
      <c r="G59" s="575"/>
      <c r="H59" s="1"/>
      <c r="J59" s="528"/>
      <c r="K59" s="1"/>
      <c r="L59" s="1"/>
      <c r="M59" s="440"/>
      <c r="N59" s="242"/>
      <c r="O59" s="239"/>
      <c r="P59" s="239"/>
      <c r="Q59" s="239"/>
      <c r="R59" s="239"/>
      <c r="S59" s="239"/>
      <c r="T59" s="239"/>
      <c r="U59" s="239"/>
      <c r="V59" s="239"/>
      <c r="W59" s="1"/>
      <c r="X59" s="1"/>
      <c r="Y59" s="1"/>
    </row>
    <row r="60" spans="1:25" ht="20.100000000000001" customHeight="1">
      <c r="A60" s="400"/>
      <c r="B60" s="526"/>
      <c r="C60" s="402"/>
      <c r="D60" s="566"/>
      <c r="E60" s="37">
        <v>3</v>
      </c>
      <c r="F60" s="38" t="s">
        <v>655</v>
      </c>
      <c r="G60" s="575"/>
      <c r="H60" s="1"/>
      <c r="J60" s="528"/>
      <c r="K60" s="1"/>
      <c r="L60" s="1"/>
      <c r="M60" s="440"/>
      <c r="N60" s="242"/>
      <c r="O60" s="239"/>
      <c r="P60" s="239"/>
      <c r="Q60" s="239"/>
      <c r="R60" s="239"/>
      <c r="S60" s="239"/>
      <c r="T60" s="239"/>
      <c r="U60" s="239"/>
      <c r="V60" s="239"/>
      <c r="W60" s="1"/>
      <c r="X60" s="1"/>
      <c r="Y60" s="1"/>
    </row>
    <row r="61" spans="1:25" ht="20.100000000000001" customHeight="1">
      <c r="A61" s="400"/>
      <c r="B61" s="526"/>
      <c r="C61" s="402"/>
      <c r="D61" s="566"/>
      <c r="E61" s="37">
        <v>4</v>
      </c>
      <c r="F61" s="38" t="s">
        <v>656</v>
      </c>
      <c r="G61" s="575"/>
      <c r="H61" s="1"/>
      <c r="J61" s="528"/>
      <c r="K61" s="1"/>
      <c r="L61" s="1"/>
      <c r="M61" s="440"/>
      <c r="N61" s="242"/>
      <c r="O61" s="239"/>
      <c r="P61" s="239"/>
      <c r="Q61" s="239"/>
      <c r="R61" s="239"/>
      <c r="S61" s="239"/>
      <c r="T61" s="239"/>
      <c r="U61" s="239"/>
      <c r="V61" s="239"/>
      <c r="W61" s="1"/>
      <c r="X61" s="1"/>
      <c r="Y61" s="1"/>
    </row>
    <row r="62" spans="1:25" ht="20.100000000000001" customHeight="1">
      <c r="A62" s="400"/>
      <c r="B62" s="526"/>
      <c r="C62" s="402"/>
      <c r="D62" s="566"/>
      <c r="E62" s="37">
        <v>5</v>
      </c>
      <c r="F62" s="38" t="s">
        <v>657</v>
      </c>
      <c r="G62" s="575"/>
      <c r="H62" s="1"/>
      <c r="J62" s="528"/>
      <c r="K62" s="1"/>
      <c r="L62" s="1"/>
      <c r="M62" s="440"/>
      <c r="N62" s="242"/>
      <c r="O62" s="239"/>
      <c r="P62" s="239"/>
      <c r="Q62" s="239"/>
      <c r="R62" s="239"/>
      <c r="S62" s="239"/>
      <c r="T62" s="239"/>
      <c r="U62" s="239"/>
      <c r="V62" s="239"/>
      <c r="W62" s="1"/>
      <c r="X62" s="1"/>
      <c r="Y62" s="1"/>
    </row>
    <row r="63" spans="1:25" ht="20.100000000000001" customHeight="1">
      <c r="A63" s="400"/>
      <c r="B63" s="526"/>
      <c r="C63" s="402"/>
      <c r="D63" s="567"/>
      <c r="E63" s="37">
        <v>6</v>
      </c>
      <c r="F63" s="38" t="s">
        <v>658</v>
      </c>
      <c r="G63" s="576"/>
      <c r="H63" s="1"/>
      <c r="J63" s="528"/>
      <c r="K63" s="1"/>
      <c r="L63" s="1"/>
      <c r="M63" s="440"/>
      <c r="N63" s="242"/>
      <c r="O63" s="239"/>
      <c r="P63" s="239"/>
      <c r="Q63" s="239"/>
      <c r="R63" s="239"/>
      <c r="S63" s="239"/>
      <c r="T63" s="239"/>
      <c r="U63" s="239"/>
      <c r="V63" s="239"/>
      <c r="W63" s="1"/>
      <c r="X63" s="1"/>
      <c r="Y63" s="1"/>
    </row>
    <row r="64" spans="1:25" ht="20.100000000000001" customHeight="1">
      <c r="A64" s="400">
        <v>22</v>
      </c>
      <c r="B64" s="526" t="s">
        <v>659</v>
      </c>
      <c r="C64" s="402" t="s">
        <v>652</v>
      </c>
      <c r="D64" s="565" t="s">
        <v>1570</v>
      </c>
      <c r="E64" s="43">
        <v>1</v>
      </c>
      <c r="F64" s="38" t="s">
        <v>660</v>
      </c>
      <c r="G64" s="573" t="s">
        <v>1799</v>
      </c>
      <c r="H64" s="1"/>
      <c r="J64" s="528">
        <v>221.29</v>
      </c>
      <c r="K64" s="1"/>
      <c r="L64" s="1"/>
      <c r="M64" s="440" t="s">
        <v>221</v>
      </c>
      <c r="N64" s="242"/>
      <c r="O64" s="239"/>
      <c r="P64" s="239"/>
      <c r="Q64" s="239"/>
      <c r="R64" s="239"/>
      <c r="S64" s="239"/>
      <c r="T64" s="239"/>
      <c r="U64" s="239"/>
      <c r="V64" s="239"/>
      <c r="W64" s="1"/>
      <c r="X64" s="1"/>
      <c r="Y64" s="1"/>
    </row>
    <row r="65" spans="1:25" ht="20.100000000000001" customHeight="1">
      <c r="A65" s="400"/>
      <c r="B65" s="526"/>
      <c r="C65" s="402"/>
      <c r="D65" s="567"/>
      <c r="E65" s="43">
        <v>2</v>
      </c>
      <c r="F65" s="38" t="s">
        <v>661</v>
      </c>
      <c r="G65" s="573"/>
      <c r="H65" s="1"/>
      <c r="J65" s="528"/>
      <c r="K65" s="1"/>
      <c r="L65" s="1"/>
      <c r="M65" s="440"/>
      <c r="N65" s="242"/>
      <c r="O65" s="239"/>
      <c r="P65" s="239"/>
      <c r="Q65" s="239"/>
      <c r="R65" s="239"/>
      <c r="S65" s="239"/>
      <c r="T65" s="239"/>
      <c r="U65" s="239"/>
      <c r="V65" s="239"/>
      <c r="W65" s="1"/>
      <c r="X65" s="1"/>
      <c r="Y65" s="1"/>
    </row>
    <row r="66" spans="1:25" ht="20.100000000000001" customHeight="1">
      <c r="A66" s="400">
        <v>23</v>
      </c>
      <c r="B66" s="526" t="s">
        <v>662</v>
      </c>
      <c r="C66" s="402" t="s">
        <v>652</v>
      </c>
      <c r="D66" s="579" t="s">
        <v>1570</v>
      </c>
      <c r="E66" s="50">
        <v>1</v>
      </c>
      <c r="F66" s="38" t="s">
        <v>663</v>
      </c>
      <c r="G66" s="572" t="s">
        <v>1582</v>
      </c>
      <c r="H66" s="1"/>
      <c r="J66" s="528">
        <v>332.8</v>
      </c>
      <c r="K66" s="1"/>
      <c r="L66" s="1"/>
      <c r="M66" s="440" t="s">
        <v>221</v>
      </c>
      <c r="N66" s="242"/>
      <c r="O66" s="240"/>
      <c r="P66" s="240"/>
      <c r="Q66" s="240"/>
      <c r="R66" s="240"/>
      <c r="S66" s="240">
        <v>1</v>
      </c>
      <c r="T66" s="239"/>
      <c r="U66" s="239"/>
      <c r="V66" s="239"/>
      <c r="W66" s="1"/>
      <c r="X66" s="1"/>
      <c r="Y66" s="1"/>
    </row>
    <row r="67" spans="1:25" ht="20.100000000000001" customHeight="1">
      <c r="A67" s="400"/>
      <c r="B67" s="526"/>
      <c r="C67" s="402"/>
      <c r="D67" s="579"/>
      <c r="E67" s="50">
        <v>2</v>
      </c>
      <c r="F67" s="38" t="s">
        <v>664</v>
      </c>
      <c r="G67" s="572"/>
      <c r="H67" s="1"/>
      <c r="J67" s="528"/>
      <c r="K67" s="1"/>
      <c r="L67" s="1"/>
      <c r="M67" s="440"/>
      <c r="N67" s="242"/>
      <c r="O67" s="240"/>
      <c r="P67" s="240"/>
      <c r="Q67" s="240"/>
      <c r="R67" s="240"/>
      <c r="S67" s="240">
        <v>1</v>
      </c>
      <c r="T67" s="239"/>
      <c r="U67" s="239"/>
      <c r="V67" s="239"/>
      <c r="W67" s="1"/>
      <c r="X67" s="1"/>
      <c r="Y67" s="1"/>
    </row>
    <row r="68" spans="1:25" ht="20.100000000000001" customHeight="1">
      <c r="A68" s="400"/>
      <c r="B68" s="526"/>
      <c r="C68" s="402"/>
      <c r="D68" s="579"/>
      <c r="E68" s="50">
        <v>3</v>
      </c>
      <c r="F68" s="38" t="s">
        <v>665</v>
      </c>
      <c r="G68" s="572"/>
      <c r="H68" s="1"/>
      <c r="J68" s="528"/>
      <c r="K68" s="1"/>
      <c r="L68" s="1"/>
      <c r="M68" s="440"/>
      <c r="N68" s="242"/>
      <c r="O68" s="240"/>
      <c r="P68" s="240"/>
      <c r="Q68" s="240"/>
      <c r="R68" s="240"/>
      <c r="S68" s="240">
        <v>1</v>
      </c>
      <c r="T68" s="239"/>
      <c r="U68" s="239"/>
      <c r="V68" s="239"/>
      <c r="W68" s="1"/>
      <c r="X68" s="1"/>
      <c r="Y68" s="1"/>
    </row>
    <row r="69" spans="1:25" ht="20.100000000000001" customHeight="1">
      <c r="A69" s="400">
        <v>24</v>
      </c>
      <c r="B69" s="526" t="s">
        <v>666</v>
      </c>
      <c r="C69" s="402" t="s">
        <v>652</v>
      </c>
      <c r="D69" s="579" t="s">
        <v>1571</v>
      </c>
      <c r="E69" s="37">
        <v>1</v>
      </c>
      <c r="F69" s="38" t="s">
        <v>667</v>
      </c>
      <c r="G69" s="572" t="s">
        <v>1799</v>
      </c>
      <c r="H69" s="1"/>
      <c r="J69" s="528">
        <v>332.51</v>
      </c>
      <c r="K69" s="1"/>
      <c r="L69" s="1"/>
      <c r="M69" s="440" t="s">
        <v>221</v>
      </c>
      <c r="N69" s="242"/>
      <c r="O69" s="239"/>
      <c r="P69" s="239"/>
      <c r="Q69" s="239"/>
      <c r="R69" s="239"/>
      <c r="S69" s="239"/>
      <c r="T69" s="239"/>
      <c r="U69" s="239"/>
      <c r="V69" s="239"/>
      <c r="W69" s="1"/>
      <c r="X69" s="1"/>
      <c r="Y69" s="1"/>
    </row>
    <row r="70" spans="1:25" ht="20.100000000000001" customHeight="1">
      <c r="A70" s="400"/>
      <c r="B70" s="526"/>
      <c r="C70" s="402"/>
      <c r="D70" s="579"/>
      <c r="E70" s="37">
        <v>2</v>
      </c>
      <c r="F70" s="38" t="s">
        <v>668</v>
      </c>
      <c r="G70" s="572"/>
      <c r="H70" s="1"/>
      <c r="J70" s="528"/>
      <c r="K70" s="1"/>
      <c r="L70" s="1"/>
      <c r="M70" s="440"/>
      <c r="N70" s="242"/>
      <c r="O70" s="239"/>
      <c r="P70" s="239"/>
      <c r="Q70" s="239"/>
      <c r="R70" s="239"/>
      <c r="S70" s="239"/>
      <c r="T70" s="239"/>
      <c r="U70" s="239"/>
      <c r="V70" s="239"/>
      <c r="W70" s="1"/>
      <c r="X70" s="1"/>
      <c r="Y70" s="1"/>
    </row>
    <row r="71" spans="1:25" ht="20.100000000000001" customHeight="1">
      <c r="A71" s="400"/>
      <c r="B71" s="526"/>
      <c r="C71" s="402"/>
      <c r="D71" s="579"/>
      <c r="E71" s="37">
        <v>3</v>
      </c>
      <c r="F71" s="38" t="s">
        <v>669</v>
      </c>
      <c r="G71" s="572"/>
      <c r="H71" s="1"/>
      <c r="J71" s="528"/>
      <c r="K71" s="1"/>
      <c r="L71" s="1"/>
      <c r="M71" s="440"/>
      <c r="N71" s="242"/>
      <c r="O71" s="239"/>
      <c r="P71" s="239"/>
      <c r="Q71" s="239"/>
      <c r="R71" s="239"/>
      <c r="S71" s="239"/>
      <c r="T71" s="239"/>
      <c r="U71" s="239"/>
      <c r="V71" s="239"/>
      <c r="W71" s="1"/>
      <c r="X71" s="1"/>
      <c r="Y71" s="1"/>
    </row>
    <row r="72" spans="1:25" ht="20.100000000000001" customHeight="1">
      <c r="A72" s="400">
        <v>25</v>
      </c>
      <c r="B72" s="526" t="s">
        <v>670</v>
      </c>
      <c r="C72" s="402" t="s">
        <v>652</v>
      </c>
      <c r="D72" s="565" t="s">
        <v>1572</v>
      </c>
      <c r="E72" s="37">
        <v>1</v>
      </c>
      <c r="F72" s="38" t="s">
        <v>671</v>
      </c>
      <c r="G72" s="569" t="s">
        <v>1582</v>
      </c>
      <c r="H72" s="1"/>
      <c r="J72" s="528">
        <v>443.36</v>
      </c>
      <c r="K72" s="1"/>
      <c r="L72" s="1"/>
      <c r="M72" s="440" t="s">
        <v>221</v>
      </c>
      <c r="N72" s="242"/>
      <c r="O72" s="240"/>
      <c r="P72" s="240"/>
      <c r="Q72" s="240"/>
      <c r="R72" s="240"/>
      <c r="S72" s="240">
        <v>1</v>
      </c>
      <c r="T72" s="239"/>
      <c r="U72" s="239"/>
      <c r="V72" s="239"/>
      <c r="W72" s="1"/>
      <c r="X72" s="1"/>
      <c r="Y72" s="1"/>
    </row>
    <row r="73" spans="1:25" ht="20.100000000000001" customHeight="1">
      <c r="A73" s="400"/>
      <c r="B73" s="526"/>
      <c r="C73" s="402"/>
      <c r="D73" s="566"/>
      <c r="E73" s="37">
        <v>2</v>
      </c>
      <c r="F73" s="38" t="s">
        <v>672</v>
      </c>
      <c r="G73" s="571"/>
      <c r="H73" s="1"/>
      <c r="J73" s="528"/>
      <c r="K73" s="1"/>
      <c r="L73" s="1"/>
      <c r="M73" s="440"/>
      <c r="N73" s="242"/>
      <c r="O73" s="240"/>
      <c r="P73" s="240"/>
      <c r="Q73" s="240"/>
      <c r="R73" s="240"/>
      <c r="S73" s="240">
        <v>1</v>
      </c>
      <c r="T73" s="239"/>
      <c r="U73" s="239"/>
      <c r="V73" s="239"/>
      <c r="W73" s="1"/>
      <c r="X73" s="1"/>
      <c r="Y73" s="1"/>
    </row>
    <row r="74" spans="1:25" ht="20.100000000000001" customHeight="1">
      <c r="A74" s="400"/>
      <c r="B74" s="526"/>
      <c r="C74" s="402"/>
      <c r="D74" s="566"/>
      <c r="E74" s="37">
        <v>3</v>
      </c>
      <c r="F74" s="38" t="s">
        <v>673</v>
      </c>
      <c r="G74" s="571"/>
      <c r="H74" s="1"/>
      <c r="J74" s="528"/>
      <c r="K74" s="1"/>
      <c r="L74" s="1"/>
      <c r="M74" s="440"/>
      <c r="N74" s="242"/>
      <c r="O74" s="240"/>
      <c r="P74" s="240"/>
      <c r="Q74" s="240"/>
      <c r="R74" s="240"/>
      <c r="S74" s="240">
        <v>1</v>
      </c>
      <c r="T74" s="239"/>
      <c r="U74" s="239"/>
      <c r="V74" s="239"/>
      <c r="W74" s="1"/>
      <c r="X74" s="1"/>
      <c r="Y74" s="1"/>
    </row>
    <row r="75" spans="1:25" ht="20.100000000000001" customHeight="1">
      <c r="A75" s="400"/>
      <c r="B75" s="526"/>
      <c r="C75" s="402"/>
      <c r="D75" s="566"/>
      <c r="E75" s="37">
        <v>4</v>
      </c>
      <c r="F75" s="38" t="s">
        <v>674</v>
      </c>
      <c r="G75" s="571"/>
      <c r="H75" s="1"/>
      <c r="J75" s="528"/>
      <c r="K75" s="1"/>
      <c r="L75" s="1"/>
      <c r="M75" s="440"/>
      <c r="N75" s="242"/>
      <c r="O75" s="240"/>
      <c r="P75" s="240"/>
      <c r="Q75" s="240"/>
      <c r="R75" s="240"/>
      <c r="S75" s="240">
        <v>1</v>
      </c>
      <c r="T75" s="239"/>
      <c r="U75" s="239"/>
      <c r="V75" s="239"/>
      <c r="W75" s="1"/>
      <c r="X75" s="1"/>
      <c r="Y75" s="1"/>
    </row>
    <row r="76" spans="1:25" ht="20.100000000000001" customHeight="1">
      <c r="A76" s="400">
        <v>26</v>
      </c>
      <c r="B76" s="526" t="s">
        <v>675</v>
      </c>
      <c r="C76" s="402" t="s">
        <v>652</v>
      </c>
      <c r="D76" s="565" t="s">
        <v>1573</v>
      </c>
      <c r="E76" s="37">
        <v>1</v>
      </c>
      <c r="F76" s="38" t="s">
        <v>676</v>
      </c>
      <c r="G76" s="572" t="s">
        <v>1799</v>
      </c>
      <c r="H76" s="1"/>
      <c r="J76" s="528">
        <v>221.2</v>
      </c>
      <c r="K76" s="1"/>
      <c r="L76" s="1"/>
      <c r="M76" s="440" t="s">
        <v>221</v>
      </c>
      <c r="N76" s="242"/>
      <c r="O76" s="239"/>
      <c r="P76" s="239"/>
      <c r="Q76" s="239"/>
      <c r="R76" s="239"/>
      <c r="S76" s="239"/>
      <c r="T76" s="239"/>
      <c r="U76" s="239"/>
      <c r="V76" s="239"/>
      <c r="W76" s="1"/>
      <c r="X76" s="1"/>
      <c r="Y76" s="1"/>
    </row>
    <row r="77" spans="1:25" ht="20.100000000000001" customHeight="1">
      <c r="A77" s="400"/>
      <c r="B77" s="526"/>
      <c r="C77" s="402"/>
      <c r="D77" s="567"/>
      <c r="E77" s="37">
        <v>2</v>
      </c>
      <c r="F77" s="38" t="s">
        <v>677</v>
      </c>
      <c r="G77" s="572"/>
      <c r="H77" s="1"/>
      <c r="J77" s="528"/>
      <c r="K77" s="1"/>
      <c r="L77" s="1"/>
      <c r="M77" s="440"/>
      <c r="N77" s="242"/>
      <c r="O77" s="239"/>
      <c r="P77" s="239"/>
      <c r="Q77" s="239"/>
      <c r="R77" s="239"/>
      <c r="S77" s="239"/>
      <c r="T77" s="239"/>
      <c r="U77" s="239"/>
      <c r="V77" s="239"/>
      <c r="W77" s="1"/>
      <c r="X77" s="1"/>
      <c r="Y77" s="1"/>
    </row>
    <row r="78" spans="1:25" ht="20.100000000000001" customHeight="1">
      <c r="A78" s="400">
        <v>27</v>
      </c>
      <c r="B78" s="526" t="s">
        <v>678</v>
      </c>
      <c r="C78" s="402" t="s">
        <v>652</v>
      </c>
      <c r="D78" s="565" t="s">
        <v>1574</v>
      </c>
      <c r="E78" s="37">
        <v>1</v>
      </c>
      <c r="F78" s="38" t="s">
        <v>679</v>
      </c>
      <c r="G78" s="569" t="s">
        <v>1583</v>
      </c>
      <c r="H78" s="1"/>
      <c r="J78" s="528">
        <v>334.29</v>
      </c>
      <c r="K78" s="1"/>
      <c r="L78" s="1"/>
      <c r="M78" s="440" t="s">
        <v>221</v>
      </c>
      <c r="N78" s="242"/>
      <c r="O78" s="240"/>
      <c r="P78" s="240"/>
      <c r="Q78" s="240">
        <v>1</v>
      </c>
      <c r="R78" s="239"/>
      <c r="S78" s="239"/>
      <c r="T78" s="239"/>
      <c r="U78" s="239"/>
      <c r="V78" s="239"/>
      <c r="W78" s="1"/>
      <c r="X78" s="1"/>
      <c r="Y78" s="1"/>
    </row>
    <row r="79" spans="1:25" ht="30.75" customHeight="1">
      <c r="A79" s="400"/>
      <c r="B79" s="526"/>
      <c r="C79" s="402"/>
      <c r="D79" s="566"/>
      <c r="E79" s="37">
        <v>2</v>
      </c>
      <c r="F79" s="38" t="s">
        <v>680</v>
      </c>
      <c r="G79" s="571"/>
      <c r="H79" s="1"/>
      <c r="J79" s="528"/>
      <c r="K79" s="1"/>
      <c r="L79" s="1"/>
      <c r="M79" s="440"/>
      <c r="N79" s="242"/>
      <c r="O79" s="240"/>
      <c r="P79" s="240"/>
      <c r="Q79" s="240">
        <v>1</v>
      </c>
      <c r="R79" s="239"/>
      <c r="S79" s="239"/>
      <c r="T79" s="239"/>
      <c r="U79" s="239"/>
      <c r="V79" s="239"/>
      <c r="W79" s="1"/>
      <c r="X79" s="1"/>
      <c r="Y79" s="1"/>
    </row>
    <row r="80" spans="1:25" ht="20.100000000000001" customHeight="1">
      <c r="A80" s="400"/>
      <c r="B80" s="526"/>
      <c r="C80" s="402"/>
      <c r="D80" s="567"/>
      <c r="E80" s="37">
        <v>3</v>
      </c>
      <c r="F80" s="38" t="s">
        <v>681</v>
      </c>
      <c r="G80" s="571"/>
      <c r="H80" s="1"/>
      <c r="J80" s="528"/>
      <c r="K80" s="1"/>
      <c r="L80" s="1"/>
      <c r="M80" s="440"/>
      <c r="N80" s="242"/>
      <c r="O80" s="240"/>
      <c r="P80" s="240"/>
      <c r="Q80" s="240"/>
      <c r="R80" s="240">
        <v>1</v>
      </c>
      <c r="S80" s="239"/>
      <c r="T80" s="239"/>
      <c r="U80" s="239"/>
      <c r="V80" s="239"/>
      <c r="W80" s="1"/>
      <c r="X80" s="1"/>
      <c r="Y80" s="1"/>
    </row>
    <row r="81" spans="1:25" ht="20.100000000000001" customHeight="1">
      <c r="A81" s="400">
        <v>28</v>
      </c>
      <c r="B81" s="526" t="s">
        <v>682</v>
      </c>
      <c r="C81" s="402" t="s">
        <v>652</v>
      </c>
      <c r="D81" s="565" t="s">
        <v>1551</v>
      </c>
      <c r="E81" s="37">
        <v>1</v>
      </c>
      <c r="F81" s="38" t="s">
        <v>683</v>
      </c>
      <c r="G81" s="572" t="s">
        <v>1799</v>
      </c>
      <c r="H81" s="1"/>
      <c r="J81" s="24">
        <v>332.41</v>
      </c>
      <c r="K81" s="1"/>
      <c r="L81" s="1"/>
      <c r="M81" s="440" t="s">
        <v>221</v>
      </c>
      <c r="N81" s="242"/>
      <c r="O81" s="239"/>
      <c r="P81" s="239"/>
      <c r="Q81" s="239"/>
      <c r="R81" s="239"/>
      <c r="S81" s="239"/>
      <c r="T81" s="239"/>
      <c r="U81" s="239"/>
      <c r="V81" s="239"/>
      <c r="W81" s="1"/>
      <c r="X81" s="1"/>
      <c r="Y81" s="1"/>
    </row>
    <row r="82" spans="1:25" ht="20.100000000000001" customHeight="1">
      <c r="A82" s="400"/>
      <c r="B82" s="526"/>
      <c r="C82" s="402"/>
      <c r="D82" s="566"/>
      <c r="E82" s="37">
        <v>2</v>
      </c>
      <c r="F82" s="38" t="s">
        <v>684</v>
      </c>
      <c r="G82" s="572"/>
      <c r="H82" s="1"/>
      <c r="J82" s="24"/>
      <c r="K82" s="1"/>
      <c r="L82" s="1"/>
      <c r="M82" s="440"/>
      <c r="N82" s="242"/>
      <c r="O82" s="239"/>
      <c r="P82" s="239"/>
      <c r="Q82" s="239"/>
      <c r="R82" s="239"/>
      <c r="S82" s="239"/>
      <c r="T82" s="239"/>
      <c r="U82" s="239"/>
      <c r="V82" s="239"/>
      <c r="W82" s="1"/>
      <c r="X82" s="1"/>
      <c r="Y82" s="1"/>
    </row>
    <row r="83" spans="1:25" ht="20.100000000000001" customHeight="1">
      <c r="A83" s="400"/>
      <c r="B83" s="526"/>
      <c r="C83" s="402"/>
      <c r="D83" s="567"/>
      <c r="E83" s="37">
        <v>3</v>
      </c>
      <c r="F83" s="38" t="s">
        <v>685</v>
      </c>
      <c r="G83" s="572"/>
      <c r="H83" s="1"/>
      <c r="J83" s="24"/>
      <c r="K83" s="1"/>
      <c r="L83" s="1"/>
      <c r="M83" s="440"/>
      <c r="N83" s="242"/>
      <c r="O83" s="239"/>
      <c r="P83" s="239"/>
      <c r="Q83" s="239"/>
      <c r="R83" s="239"/>
      <c r="S83" s="239"/>
      <c r="T83" s="239"/>
      <c r="U83" s="239"/>
      <c r="V83" s="239"/>
      <c r="W83" s="1"/>
      <c r="X83" s="1"/>
      <c r="Y83" s="1"/>
    </row>
    <row r="84" spans="1:25" ht="20.100000000000001" customHeight="1">
      <c r="A84" s="21"/>
      <c r="B84" s="126" t="s">
        <v>223</v>
      </c>
      <c r="C84" s="126"/>
      <c r="D84" s="174"/>
      <c r="E84" s="64">
        <f>E8+E9+E13+E14+E15+E16+E20+E21+E23+E24+E32+E33+E38+E39+E40+E46+E48+E49+E52+E57+E63+E65+E68+E71+E75+E77+E80+E83</f>
        <v>76</v>
      </c>
      <c r="F84" s="1"/>
      <c r="G84" s="247"/>
      <c r="H84" s="1"/>
      <c r="I84" s="1"/>
      <c r="J84" s="5">
        <f>SUM(J8:J83)</f>
        <v>8646.369999999999</v>
      </c>
      <c r="K84" s="1"/>
      <c r="L84" s="1"/>
      <c r="M84" s="80"/>
      <c r="N84" s="243">
        <f>SUM(N8:N83)</f>
        <v>5</v>
      </c>
      <c r="O84" s="22">
        <f t="shared" ref="O84:X84" si="0">SUM(O8:O83)</f>
        <v>1</v>
      </c>
      <c r="P84" s="22">
        <f t="shared" si="0"/>
        <v>0</v>
      </c>
      <c r="Q84" s="22">
        <f t="shared" si="0"/>
        <v>9</v>
      </c>
      <c r="R84" s="22">
        <f t="shared" si="0"/>
        <v>7</v>
      </c>
      <c r="S84" s="22">
        <f t="shared" si="0"/>
        <v>8</v>
      </c>
      <c r="T84" s="22">
        <f t="shared" si="0"/>
        <v>0</v>
      </c>
      <c r="U84" s="22">
        <f t="shared" si="0"/>
        <v>0</v>
      </c>
      <c r="V84" s="22">
        <f t="shared" si="0"/>
        <v>0</v>
      </c>
      <c r="W84" s="22">
        <f t="shared" si="0"/>
        <v>0</v>
      </c>
      <c r="X84" s="22">
        <f t="shared" si="0"/>
        <v>0</v>
      </c>
      <c r="Y84" s="1"/>
    </row>
    <row r="86" spans="1:25" ht="20.100000000000001" customHeight="1">
      <c r="G86" s="248"/>
    </row>
    <row r="87" spans="1:25" ht="20.100000000000001" customHeight="1">
      <c r="G87" s="248"/>
    </row>
    <row r="88" spans="1:25" ht="20.100000000000001" customHeight="1">
      <c r="G88" s="248"/>
    </row>
    <row r="89" spans="1:25" ht="20.100000000000001" customHeight="1">
      <c r="G89" s="248"/>
    </row>
    <row r="90" spans="1:25" ht="20.100000000000001" customHeight="1">
      <c r="G90" s="249"/>
    </row>
    <row r="91" spans="1:25" ht="20.100000000000001" customHeight="1">
      <c r="G91" s="249"/>
    </row>
  </sheetData>
  <mergeCells count="147">
    <mergeCell ref="A1:Y1"/>
    <mergeCell ref="Y5:Y7"/>
    <mergeCell ref="Q6:Q7"/>
    <mergeCell ref="R6:S6"/>
    <mergeCell ref="T6:U6"/>
    <mergeCell ref="W6:W7"/>
    <mergeCell ref="M78:M80"/>
    <mergeCell ref="A81:A83"/>
    <mergeCell ref="B81:B83"/>
    <mergeCell ref="C81:C83"/>
    <mergeCell ref="M81:M83"/>
    <mergeCell ref="A78:A80"/>
    <mergeCell ref="B78:B80"/>
    <mergeCell ref="C78:C80"/>
    <mergeCell ref="J78:J80"/>
    <mergeCell ref="M72:M75"/>
    <mergeCell ref="A76:A77"/>
    <mergeCell ref="B76:B77"/>
    <mergeCell ref="C76:C77"/>
    <mergeCell ref="J76:J77"/>
    <mergeCell ref="M76:M77"/>
    <mergeCell ref="A72:A75"/>
    <mergeCell ref="B72:B75"/>
    <mergeCell ref="C72:C75"/>
    <mergeCell ref="J72:J75"/>
    <mergeCell ref="M66:M68"/>
    <mergeCell ref="A69:A71"/>
    <mergeCell ref="B69:B71"/>
    <mergeCell ref="C69:C71"/>
    <mergeCell ref="J69:J71"/>
    <mergeCell ref="M69:M71"/>
    <mergeCell ref="A66:A68"/>
    <mergeCell ref="B66:B68"/>
    <mergeCell ref="C66:C68"/>
    <mergeCell ref="J66:J68"/>
    <mergeCell ref="D66:D68"/>
    <mergeCell ref="D69:D71"/>
    <mergeCell ref="D72:D75"/>
    <mergeCell ref="M58:M63"/>
    <mergeCell ref="A64:A65"/>
    <mergeCell ref="B64:B65"/>
    <mergeCell ref="C64:C65"/>
    <mergeCell ref="J64:J65"/>
    <mergeCell ref="M64:M65"/>
    <mergeCell ref="A58:A63"/>
    <mergeCell ref="B58:B63"/>
    <mergeCell ref="C58:C63"/>
    <mergeCell ref="J58:J63"/>
    <mergeCell ref="D58:D63"/>
    <mergeCell ref="D64:D65"/>
    <mergeCell ref="M50:M52"/>
    <mergeCell ref="A53:A57"/>
    <mergeCell ref="B53:B57"/>
    <mergeCell ref="C53:C57"/>
    <mergeCell ref="J53:J57"/>
    <mergeCell ref="M53:M57"/>
    <mergeCell ref="A50:A52"/>
    <mergeCell ref="B50:B52"/>
    <mergeCell ref="C50:C52"/>
    <mergeCell ref="J50:J52"/>
    <mergeCell ref="D50:D52"/>
    <mergeCell ref="D53:D57"/>
    <mergeCell ref="M41:M46"/>
    <mergeCell ref="A47:A48"/>
    <mergeCell ref="B47:B48"/>
    <mergeCell ref="C47:C48"/>
    <mergeCell ref="J47:J48"/>
    <mergeCell ref="M47:M48"/>
    <mergeCell ref="A41:A46"/>
    <mergeCell ref="B41:B46"/>
    <mergeCell ref="C41:C46"/>
    <mergeCell ref="J41:J46"/>
    <mergeCell ref="D41:D46"/>
    <mergeCell ref="D47:D48"/>
    <mergeCell ref="M25:M32"/>
    <mergeCell ref="A34:A38"/>
    <mergeCell ref="B34:B38"/>
    <mergeCell ref="C34:C38"/>
    <mergeCell ref="J34:J38"/>
    <mergeCell ref="M34:M38"/>
    <mergeCell ref="A25:A32"/>
    <mergeCell ref="B25:B32"/>
    <mergeCell ref="C25:C32"/>
    <mergeCell ref="J25:J32"/>
    <mergeCell ref="D25:D32"/>
    <mergeCell ref="D34:D38"/>
    <mergeCell ref="M17:M20"/>
    <mergeCell ref="A22:A23"/>
    <mergeCell ref="B22:B23"/>
    <mergeCell ref="C22:C23"/>
    <mergeCell ref="J22:J23"/>
    <mergeCell ref="M22:M23"/>
    <mergeCell ref="A17:A20"/>
    <mergeCell ref="B17:B20"/>
    <mergeCell ref="C17:C20"/>
    <mergeCell ref="J17:J20"/>
    <mergeCell ref="D17:D20"/>
    <mergeCell ref="D22:D23"/>
    <mergeCell ref="A10:A13"/>
    <mergeCell ref="B10:B13"/>
    <mergeCell ref="C10:C13"/>
    <mergeCell ref="J10:J13"/>
    <mergeCell ref="M10:M13"/>
    <mergeCell ref="K5:K7"/>
    <mergeCell ref="L5:L7"/>
    <mergeCell ref="M5:M7"/>
    <mergeCell ref="D10:D13"/>
    <mergeCell ref="N5:W5"/>
    <mergeCell ref="W3:Y3"/>
    <mergeCell ref="A2:Y2"/>
    <mergeCell ref="O6:O7"/>
    <mergeCell ref="N6:N7"/>
    <mergeCell ref="P6:P7"/>
    <mergeCell ref="A5:A7"/>
    <mergeCell ref="B5:B7"/>
    <mergeCell ref="C5:C7"/>
    <mergeCell ref="E5:E7"/>
    <mergeCell ref="F5:F7"/>
    <mergeCell ref="H5:H7"/>
    <mergeCell ref="I5:I7"/>
    <mergeCell ref="J5:J7"/>
    <mergeCell ref="X5:X7"/>
    <mergeCell ref="A3:V3"/>
    <mergeCell ref="V6:V7"/>
    <mergeCell ref="A4:Y4"/>
    <mergeCell ref="D5:D7"/>
    <mergeCell ref="D78:D80"/>
    <mergeCell ref="D81:D83"/>
    <mergeCell ref="G5:G7"/>
    <mergeCell ref="G22:G23"/>
    <mergeCell ref="G41:G46"/>
    <mergeCell ref="G47:G48"/>
    <mergeCell ref="G50:G52"/>
    <mergeCell ref="G66:G68"/>
    <mergeCell ref="G69:G71"/>
    <mergeCell ref="G64:G65"/>
    <mergeCell ref="G58:G63"/>
    <mergeCell ref="G72:G75"/>
    <mergeCell ref="G76:G77"/>
    <mergeCell ref="G78:G80"/>
    <mergeCell ref="G81:G83"/>
    <mergeCell ref="G53:G57"/>
    <mergeCell ref="G17:G20"/>
    <mergeCell ref="D76:D77"/>
    <mergeCell ref="G10:G13"/>
    <mergeCell ref="G25:G32"/>
    <mergeCell ref="G34:G38"/>
  </mergeCells>
  <pageMargins left="0.17" right="0.16" top="0.18" bottom="0.13" header="0.13" footer="0.13"/>
  <pageSetup scale="67" orientation="landscape" r:id="rId1"/>
  <rowBreaks count="2" manualBreakCount="2">
    <brk id="32" max="25" man="1"/>
    <brk id="65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186"/>
  <sheetViews>
    <sheetView showGridLines="0" view="pageBreakPreview" topLeftCell="A58" zoomScale="84" zoomScaleSheetLayoutView="84" workbookViewId="0">
      <selection activeCell="G71" sqref="G71"/>
    </sheetView>
  </sheetViews>
  <sheetFormatPr defaultRowHeight="5.65" customHeight="1"/>
  <cols>
    <col min="1" max="1" width="3.7109375" style="14" customWidth="1"/>
    <col min="2" max="2" width="6.85546875" customWidth="1"/>
    <col min="3" max="3" width="9.5703125" style="56" customWidth="1"/>
    <col min="4" max="4" width="12" style="202" customWidth="1"/>
    <col min="5" max="5" width="4" customWidth="1"/>
    <col min="6" max="6" width="26.42578125" customWidth="1"/>
    <col min="7" max="7" width="24.42578125" style="274" customWidth="1"/>
    <col min="8" max="8" width="8.140625" hidden="1" customWidth="1"/>
    <col min="9" max="9" width="5.140625" hidden="1" customWidth="1"/>
    <col min="10" max="10" width="8.5703125" style="95" customWidth="1"/>
    <col min="11" max="11" width="7.5703125" hidden="1" customWidth="1"/>
    <col min="12" max="12" width="10" hidden="1" customWidth="1"/>
    <col min="13" max="13" width="9.7109375" customWidth="1"/>
    <col min="14" max="14" width="3" customWidth="1"/>
    <col min="15" max="23" width="5.7109375" customWidth="1"/>
    <col min="24" max="24" width="7.140625" style="19" customWidth="1"/>
    <col min="25" max="25" width="14.28515625" style="19" customWidth="1"/>
  </cols>
  <sheetData>
    <row r="1" spans="1:25" ht="15">
      <c r="A1" s="535" t="s">
        <v>18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</row>
    <row r="2" spans="1:25" ht="16.5" customHeight="1">
      <c r="A2" s="580" t="str">
        <f>Patna!A2</f>
        <v>Progress Report for the construction of SSS ( Sanc. Year 2012 - 13 )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</row>
    <row r="3" spans="1:25" ht="15">
      <c r="A3" s="536" t="s">
        <v>54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77" t="str">
        <f>Summary!V3</f>
        <v>Date:-31.07.2014</v>
      </c>
      <c r="X3" s="577"/>
      <c r="Y3" s="577"/>
    </row>
    <row r="4" spans="1:25" ht="15" customHeight="1">
      <c r="A4" s="597" t="s">
        <v>1839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</row>
    <row r="5" spans="1:25" ht="18" customHeight="1">
      <c r="A5" s="395" t="s">
        <v>0</v>
      </c>
      <c r="B5" s="395" t="s">
        <v>1</v>
      </c>
      <c r="C5" s="412" t="s">
        <v>2</v>
      </c>
      <c r="D5" s="598" t="s">
        <v>1608</v>
      </c>
      <c r="E5" s="395" t="s">
        <v>0</v>
      </c>
      <c r="F5" s="412" t="s">
        <v>4</v>
      </c>
      <c r="G5" s="395" t="s">
        <v>5</v>
      </c>
      <c r="H5" s="396" t="s">
        <v>226</v>
      </c>
      <c r="I5" s="395" t="s">
        <v>224</v>
      </c>
      <c r="J5" s="396" t="s">
        <v>225</v>
      </c>
      <c r="K5" s="396" t="s">
        <v>32</v>
      </c>
      <c r="L5" s="395" t="s">
        <v>19</v>
      </c>
      <c r="M5" s="396" t="s">
        <v>33</v>
      </c>
      <c r="N5" s="393" t="s">
        <v>15</v>
      </c>
      <c r="O5" s="393"/>
      <c r="P5" s="393"/>
      <c r="Q5" s="393"/>
      <c r="R5" s="393"/>
      <c r="S5" s="393"/>
      <c r="T5" s="393"/>
      <c r="U5" s="393"/>
      <c r="V5" s="393"/>
      <c r="W5" s="393"/>
      <c r="X5" s="396" t="s">
        <v>20</v>
      </c>
      <c r="Y5" s="396" t="s">
        <v>13</v>
      </c>
    </row>
    <row r="6" spans="1:25" ht="29.25" customHeight="1">
      <c r="A6" s="395"/>
      <c r="B6" s="395"/>
      <c r="C6" s="412"/>
      <c r="D6" s="599"/>
      <c r="E6" s="395"/>
      <c r="F6" s="412"/>
      <c r="G6" s="395"/>
      <c r="H6" s="397"/>
      <c r="I6" s="395"/>
      <c r="J6" s="397"/>
      <c r="K6" s="397"/>
      <c r="L6" s="395"/>
      <c r="M6" s="397"/>
      <c r="N6" s="409" t="s">
        <v>6</v>
      </c>
      <c r="O6" s="410" t="s">
        <v>14</v>
      </c>
      <c r="P6" s="411" t="s">
        <v>9</v>
      </c>
      <c r="Q6" s="395" t="s">
        <v>8</v>
      </c>
      <c r="R6" s="394" t="s">
        <v>16</v>
      </c>
      <c r="S6" s="394"/>
      <c r="T6" s="409" t="s">
        <v>17</v>
      </c>
      <c r="U6" s="409"/>
      <c r="V6" s="392" t="s">
        <v>12</v>
      </c>
      <c r="W6" s="392" t="s">
        <v>7</v>
      </c>
      <c r="X6" s="397"/>
      <c r="Y6" s="397"/>
    </row>
    <row r="7" spans="1:25" ht="27.75" customHeight="1">
      <c r="A7" s="395"/>
      <c r="B7" s="395"/>
      <c r="C7" s="412"/>
      <c r="D7" s="600"/>
      <c r="E7" s="395"/>
      <c r="F7" s="412"/>
      <c r="G7" s="395"/>
      <c r="H7" s="398"/>
      <c r="I7" s="395"/>
      <c r="J7" s="398"/>
      <c r="K7" s="398"/>
      <c r="L7" s="395"/>
      <c r="M7" s="398"/>
      <c r="N7" s="409"/>
      <c r="O7" s="410"/>
      <c r="P7" s="411"/>
      <c r="Q7" s="395"/>
      <c r="R7" s="23" t="s">
        <v>10</v>
      </c>
      <c r="S7" s="23" t="s">
        <v>11</v>
      </c>
      <c r="T7" s="23" t="s">
        <v>10</v>
      </c>
      <c r="U7" s="23" t="s">
        <v>11</v>
      </c>
      <c r="V7" s="392"/>
      <c r="W7" s="392"/>
      <c r="X7" s="398"/>
      <c r="Y7" s="398"/>
    </row>
    <row r="8" spans="1:25" ht="27.75" customHeight="1">
      <c r="A8" s="444">
        <v>1</v>
      </c>
      <c r="B8" s="526" t="s">
        <v>1823</v>
      </c>
      <c r="C8" s="565" t="s">
        <v>687</v>
      </c>
      <c r="D8" s="428" t="s">
        <v>1584</v>
      </c>
      <c r="E8" s="102">
        <v>1</v>
      </c>
      <c r="F8" s="127" t="s">
        <v>1605</v>
      </c>
      <c r="G8" s="444" t="s">
        <v>1800</v>
      </c>
      <c r="H8" s="396"/>
      <c r="I8" s="102"/>
      <c r="J8" s="396"/>
      <c r="K8" s="105"/>
      <c r="L8" s="102"/>
      <c r="M8" s="105"/>
      <c r="N8" s="108"/>
      <c r="O8" s="291"/>
      <c r="P8" s="292"/>
      <c r="Q8" s="293"/>
      <c r="R8" s="293"/>
      <c r="S8" s="293"/>
      <c r="T8" s="293"/>
      <c r="U8" s="293"/>
      <c r="V8" s="294"/>
      <c r="W8" s="294"/>
      <c r="X8" s="105"/>
      <c r="Y8" s="268"/>
    </row>
    <row r="9" spans="1:25" ht="27.75" customHeight="1">
      <c r="A9" s="540"/>
      <c r="B9" s="526"/>
      <c r="C9" s="566"/>
      <c r="D9" s="429"/>
      <c r="E9" s="102">
        <v>2</v>
      </c>
      <c r="F9" s="127" t="s">
        <v>1606</v>
      </c>
      <c r="G9" s="540"/>
      <c r="H9" s="397"/>
      <c r="I9" s="102"/>
      <c r="J9" s="397"/>
      <c r="K9" s="105"/>
      <c r="L9" s="102"/>
      <c r="M9" s="105"/>
      <c r="N9" s="108"/>
      <c r="O9" s="291"/>
      <c r="P9" s="292"/>
      <c r="Q9" s="293"/>
      <c r="R9" s="293"/>
      <c r="S9" s="293"/>
      <c r="T9" s="293"/>
      <c r="U9" s="293"/>
      <c r="V9" s="294"/>
      <c r="W9" s="294"/>
      <c r="X9" s="105"/>
      <c r="Y9" s="268"/>
    </row>
    <row r="10" spans="1:25" ht="27.75" customHeight="1">
      <c r="A10" s="541"/>
      <c r="B10" s="526"/>
      <c r="C10" s="567"/>
      <c r="D10" s="430"/>
      <c r="E10" s="102">
        <v>3</v>
      </c>
      <c r="F10" s="127" t="s">
        <v>1607</v>
      </c>
      <c r="G10" s="541"/>
      <c r="H10" s="398"/>
      <c r="I10" s="102"/>
      <c r="J10" s="398"/>
      <c r="K10" s="105"/>
      <c r="L10" s="102"/>
      <c r="M10" s="105"/>
      <c r="N10" s="108"/>
      <c r="O10" s="291"/>
      <c r="P10" s="292"/>
      <c r="Q10" s="293"/>
      <c r="R10" s="293"/>
      <c r="S10" s="293"/>
      <c r="T10" s="293"/>
      <c r="U10" s="293"/>
      <c r="V10" s="294"/>
      <c r="W10" s="294"/>
      <c r="X10" s="105"/>
      <c r="Y10" s="268"/>
    </row>
    <row r="11" spans="1:25" ht="24.95" customHeight="1">
      <c r="A11" s="400">
        <v>2</v>
      </c>
      <c r="B11" s="526" t="s">
        <v>686</v>
      </c>
      <c r="C11" s="581" t="s">
        <v>687</v>
      </c>
      <c r="D11" s="428" t="s">
        <v>1585</v>
      </c>
      <c r="E11" s="41">
        <v>1</v>
      </c>
      <c r="F11" s="38" t="s">
        <v>688</v>
      </c>
      <c r="G11" s="444" t="s">
        <v>1800</v>
      </c>
      <c r="H11" s="527"/>
      <c r="I11" s="1"/>
      <c r="J11" s="440">
        <v>766.44</v>
      </c>
      <c r="K11" s="1"/>
      <c r="L11" s="1"/>
      <c r="M11" s="440" t="s">
        <v>221</v>
      </c>
      <c r="N11" s="1"/>
      <c r="O11" s="239"/>
      <c r="P11" s="239"/>
      <c r="Q11" s="239"/>
      <c r="R11" s="239"/>
      <c r="S11" s="239"/>
      <c r="T11" s="239"/>
      <c r="U11" s="239"/>
      <c r="V11" s="239"/>
      <c r="W11" s="239"/>
      <c r="X11" s="2"/>
      <c r="Y11" s="2"/>
    </row>
    <row r="12" spans="1:25" ht="24.95" customHeight="1">
      <c r="A12" s="400"/>
      <c r="B12" s="526"/>
      <c r="C12" s="581"/>
      <c r="D12" s="429"/>
      <c r="E12" s="41">
        <v>2</v>
      </c>
      <c r="F12" s="38" t="s">
        <v>689</v>
      </c>
      <c r="G12" s="540"/>
      <c r="H12" s="527"/>
      <c r="I12" s="1"/>
      <c r="J12" s="440"/>
      <c r="K12" s="1"/>
      <c r="L12" s="1"/>
      <c r="M12" s="440"/>
      <c r="N12" s="1"/>
      <c r="O12" s="239"/>
      <c r="P12" s="239"/>
      <c r="Q12" s="239"/>
      <c r="R12" s="239"/>
      <c r="S12" s="239"/>
      <c r="T12" s="239"/>
      <c r="U12" s="239"/>
      <c r="V12" s="239"/>
      <c r="W12" s="239"/>
      <c r="X12" s="2"/>
      <c r="Y12" s="2"/>
    </row>
    <row r="13" spans="1:25" ht="34.5" customHeight="1">
      <c r="A13" s="400"/>
      <c r="B13" s="526"/>
      <c r="C13" s="581"/>
      <c r="D13" s="429"/>
      <c r="E13" s="41">
        <v>3</v>
      </c>
      <c r="F13" s="38" t="s">
        <v>690</v>
      </c>
      <c r="G13" s="540"/>
      <c r="H13" s="527"/>
      <c r="I13" s="1"/>
      <c r="J13" s="440"/>
      <c r="K13" s="1"/>
      <c r="L13" s="1"/>
      <c r="M13" s="440"/>
      <c r="N13" s="1"/>
      <c r="O13" s="239"/>
      <c r="P13" s="239"/>
      <c r="Q13" s="239"/>
      <c r="R13" s="239"/>
      <c r="S13" s="239"/>
      <c r="T13" s="239"/>
      <c r="U13" s="239"/>
      <c r="V13" s="239"/>
      <c r="W13" s="239"/>
      <c r="X13" s="2"/>
      <c r="Y13" s="2"/>
    </row>
    <row r="14" spans="1:25" ht="24.95" customHeight="1">
      <c r="A14" s="400"/>
      <c r="B14" s="526"/>
      <c r="C14" s="581"/>
      <c r="D14" s="429"/>
      <c r="E14" s="41">
        <v>4</v>
      </c>
      <c r="F14" s="38" t="s">
        <v>691</v>
      </c>
      <c r="G14" s="540"/>
      <c r="H14" s="527"/>
      <c r="I14" s="1"/>
      <c r="J14" s="440"/>
      <c r="K14" s="1"/>
      <c r="L14" s="1"/>
      <c r="M14" s="440"/>
      <c r="N14" s="1"/>
      <c r="O14" s="239"/>
      <c r="P14" s="239"/>
      <c r="Q14" s="239"/>
      <c r="R14" s="239"/>
      <c r="S14" s="239"/>
      <c r="T14" s="239"/>
      <c r="U14" s="239"/>
      <c r="V14" s="239"/>
      <c r="W14" s="239"/>
      <c r="X14" s="2"/>
      <c r="Y14" s="2"/>
    </row>
    <row r="15" spans="1:25" ht="24.95" customHeight="1">
      <c r="A15" s="400"/>
      <c r="B15" s="526"/>
      <c r="C15" s="581"/>
      <c r="D15" s="429"/>
      <c r="E15" s="41">
        <v>5</v>
      </c>
      <c r="F15" s="38" t="s">
        <v>692</v>
      </c>
      <c r="G15" s="540"/>
      <c r="H15" s="527"/>
      <c r="I15" s="1"/>
      <c r="J15" s="440"/>
      <c r="K15" s="1"/>
      <c r="L15" s="1"/>
      <c r="M15" s="440"/>
      <c r="N15" s="1"/>
      <c r="O15" s="239"/>
      <c r="P15" s="239"/>
      <c r="Q15" s="239"/>
      <c r="R15" s="239"/>
      <c r="S15" s="239"/>
      <c r="T15" s="239"/>
      <c r="U15" s="239"/>
      <c r="V15" s="239"/>
      <c r="W15" s="239"/>
      <c r="X15" s="2"/>
      <c r="Y15" s="2"/>
    </row>
    <row r="16" spans="1:25" ht="24.95" customHeight="1">
      <c r="A16" s="400"/>
      <c r="B16" s="526"/>
      <c r="C16" s="581"/>
      <c r="D16" s="429"/>
      <c r="E16" s="41">
        <v>6</v>
      </c>
      <c r="F16" s="38" t="s">
        <v>693</v>
      </c>
      <c r="G16" s="540"/>
      <c r="H16" s="527"/>
      <c r="I16" s="1"/>
      <c r="J16" s="440"/>
      <c r="K16" s="1"/>
      <c r="L16" s="1"/>
      <c r="M16" s="440"/>
      <c r="N16" s="1"/>
      <c r="O16" s="239"/>
      <c r="P16" s="239"/>
      <c r="Q16" s="239"/>
      <c r="R16" s="239"/>
      <c r="S16" s="239"/>
      <c r="T16" s="239"/>
      <c r="U16" s="239"/>
      <c r="V16" s="239"/>
      <c r="W16" s="239"/>
      <c r="X16" s="2"/>
      <c r="Y16" s="2"/>
    </row>
    <row r="17" spans="1:25" ht="24.95" customHeight="1">
      <c r="A17" s="400"/>
      <c r="B17" s="526"/>
      <c r="C17" s="581"/>
      <c r="D17" s="430"/>
      <c r="E17" s="41">
        <v>7</v>
      </c>
      <c r="F17" s="38" t="s">
        <v>694</v>
      </c>
      <c r="G17" s="541"/>
      <c r="H17" s="527"/>
      <c r="I17" s="1"/>
      <c r="J17" s="440"/>
      <c r="K17" s="1"/>
      <c r="L17" s="1"/>
      <c r="M17" s="440"/>
      <c r="N17" s="1"/>
      <c r="O17" s="239"/>
      <c r="P17" s="239"/>
      <c r="Q17" s="239"/>
      <c r="R17" s="239"/>
      <c r="S17" s="239"/>
      <c r="T17" s="239"/>
      <c r="U17" s="239"/>
      <c r="V17" s="239"/>
      <c r="W17" s="239"/>
      <c r="X17" s="2"/>
      <c r="Y17" s="2"/>
    </row>
    <row r="18" spans="1:25" ht="24.95" customHeight="1">
      <c r="A18" s="400">
        <v>3</v>
      </c>
      <c r="B18" s="526" t="s">
        <v>695</v>
      </c>
      <c r="C18" s="581" t="s">
        <v>687</v>
      </c>
      <c r="D18" s="428" t="s">
        <v>1586</v>
      </c>
      <c r="E18" s="41">
        <v>1</v>
      </c>
      <c r="F18" s="38" t="s">
        <v>696</v>
      </c>
      <c r="G18" s="444" t="s">
        <v>1800</v>
      </c>
      <c r="H18" s="527"/>
      <c r="I18" s="1"/>
      <c r="J18" s="440">
        <v>764.93</v>
      </c>
      <c r="K18" s="1"/>
      <c r="L18" s="1"/>
      <c r="M18" s="440" t="s">
        <v>221</v>
      </c>
      <c r="N18" s="1"/>
      <c r="O18" s="239"/>
      <c r="P18" s="239"/>
      <c r="Q18" s="239"/>
      <c r="R18" s="239"/>
      <c r="S18" s="239"/>
      <c r="T18" s="239"/>
      <c r="U18" s="239"/>
      <c r="V18" s="239"/>
      <c r="W18" s="239"/>
      <c r="X18" s="2"/>
      <c r="Y18" s="2"/>
    </row>
    <row r="19" spans="1:25" ht="24.95" customHeight="1">
      <c r="A19" s="400"/>
      <c r="B19" s="526"/>
      <c r="C19" s="581"/>
      <c r="D19" s="429"/>
      <c r="E19" s="41">
        <v>2</v>
      </c>
      <c r="F19" s="38" t="s">
        <v>697</v>
      </c>
      <c r="G19" s="540"/>
      <c r="H19" s="527"/>
      <c r="I19" s="1"/>
      <c r="J19" s="440"/>
      <c r="K19" s="1"/>
      <c r="L19" s="1"/>
      <c r="M19" s="440"/>
      <c r="N19" s="1"/>
      <c r="O19" s="239"/>
      <c r="P19" s="239"/>
      <c r="Q19" s="239"/>
      <c r="R19" s="239"/>
      <c r="S19" s="239"/>
      <c r="T19" s="239"/>
      <c r="U19" s="239"/>
      <c r="V19" s="239"/>
      <c r="W19" s="239"/>
      <c r="X19" s="2"/>
      <c r="Y19" s="2"/>
    </row>
    <row r="20" spans="1:25" ht="24.95" customHeight="1">
      <c r="A20" s="400"/>
      <c r="B20" s="526"/>
      <c r="C20" s="581"/>
      <c r="D20" s="429"/>
      <c r="E20" s="41">
        <v>3</v>
      </c>
      <c r="F20" s="38" t="s">
        <v>698</v>
      </c>
      <c r="G20" s="540"/>
      <c r="H20" s="527"/>
      <c r="I20" s="1"/>
      <c r="J20" s="440"/>
      <c r="K20" s="1"/>
      <c r="L20" s="1"/>
      <c r="M20" s="440"/>
      <c r="N20" s="1"/>
      <c r="O20" s="239"/>
      <c r="P20" s="239"/>
      <c r="Q20" s="239"/>
      <c r="R20" s="239"/>
      <c r="S20" s="239"/>
      <c r="T20" s="239"/>
      <c r="U20" s="239"/>
      <c r="V20" s="239"/>
      <c r="W20" s="239"/>
      <c r="X20" s="2"/>
      <c r="Y20" s="2"/>
    </row>
    <row r="21" spans="1:25" ht="24.95" customHeight="1">
      <c r="A21" s="400"/>
      <c r="B21" s="526"/>
      <c r="C21" s="581"/>
      <c r="D21" s="429"/>
      <c r="E21" s="41">
        <v>4</v>
      </c>
      <c r="F21" s="38" t="s">
        <v>699</v>
      </c>
      <c r="G21" s="540"/>
      <c r="H21" s="527"/>
      <c r="I21" s="1"/>
      <c r="J21" s="440"/>
      <c r="K21" s="1"/>
      <c r="L21" s="1"/>
      <c r="M21" s="440"/>
      <c r="N21" s="1"/>
      <c r="O21" s="239"/>
      <c r="P21" s="239"/>
      <c r="Q21" s="239"/>
      <c r="R21" s="239"/>
      <c r="S21" s="239"/>
      <c r="T21" s="239"/>
      <c r="U21" s="239"/>
      <c r="V21" s="239"/>
      <c r="W21" s="239"/>
      <c r="X21" s="2"/>
      <c r="Y21" s="2"/>
    </row>
    <row r="22" spans="1:25" ht="24.95" customHeight="1">
      <c r="A22" s="400"/>
      <c r="B22" s="526"/>
      <c r="C22" s="581"/>
      <c r="D22" s="429"/>
      <c r="E22" s="41">
        <v>5</v>
      </c>
      <c r="F22" s="38" t="s">
        <v>700</v>
      </c>
      <c r="G22" s="540"/>
      <c r="H22" s="527"/>
      <c r="I22" s="1"/>
      <c r="J22" s="440"/>
      <c r="K22" s="1"/>
      <c r="L22" s="1"/>
      <c r="M22" s="440"/>
      <c r="N22" s="1"/>
      <c r="O22" s="239"/>
      <c r="P22" s="239"/>
      <c r="Q22" s="239"/>
      <c r="R22" s="239"/>
      <c r="S22" s="239"/>
      <c r="T22" s="239"/>
      <c r="U22" s="239"/>
      <c r="V22" s="239"/>
      <c r="W22" s="239"/>
      <c r="X22" s="2"/>
      <c r="Y22" s="2"/>
    </row>
    <row r="23" spans="1:25" ht="24.95" customHeight="1">
      <c r="A23" s="400"/>
      <c r="B23" s="526"/>
      <c r="C23" s="581"/>
      <c r="D23" s="429"/>
      <c r="E23" s="41">
        <v>6</v>
      </c>
      <c r="F23" s="38" t="s">
        <v>701</v>
      </c>
      <c r="G23" s="540"/>
      <c r="H23" s="527"/>
      <c r="I23" s="1"/>
      <c r="J23" s="440"/>
      <c r="K23" s="1"/>
      <c r="L23" s="1"/>
      <c r="M23" s="440"/>
      <c r="N23" s="1"/>
      <c r="O23" s="239"/>
      <c r="P23" s="239"/>
      <c r="Q23" s="239"/>
      <c r="R23" s="239"/>
      <c r="S23" s="239"/>
      <c r="T23" s="239"/>
      <c r="U23" s="239"/>
      <c r="V23" s="239"/>
      <c r="W23" s="239"/>
      <c r="X23" s="2"/>
      <c r="Y23" s="2"/>
    </row>
    <row r="24" spans="1:25" ht="24.95" customHeight="1">
      <c r="A24" s="400"/>
      <c r="B24" s="526"/>
      <c r="C24" s="581"/>
      <c r="D24" s="430"/>
      <c r="E24" s="41">
        <v>7</v>
      </c>
      <c r="F24" s="38" t="s">
        <v>702</v>
      </c>
      <c r="G24" s="541"/>
      <c r="H24" s="527"/>
      <c r="I24" s="1"/>
      <c r="J24" s="440"/>
      <c r="K24" s="1"/>
      <c r="L24" s="1"/>
      <c r="M24" s="440"/>
      <c r="N24" s="1"/>
      <c r="O24" s="239"/>
      <c r="P24" s="239"/>
      <c r="Q24" s="239"/>
      <c r="R24" s="239"/>
      <c r="S24" s="239"/>
      <c r="T24" s="239"/>
      <c r="U24" s="239"/>
      <c r="V24" s="239"/>
      <c r="W24" s="239"/>
      <c r="X24" s="2"/>
      <c r="Y24" s="2"/>
    </row>
    <row r="25" spans="1:25" ht="24.95" customHeight="1">
      <c r="A25" s="40">
        <v>4</v>
      </c>
      <c r="B25" s="34" t="s">
        <v>703</v>
      </c>
      <c r="C25" s="83" t="s">
        <v>687</v>
      </c>
      <c r="D25" s="144" t="s">
        <v>1587</v>
      </c>
      <c r="E25" s="41">
        <v>1</v>
      </c>
      <c r="F25" s="38" t="s">
        <v>640</v>
      </c>
      <c r="G25" s="267" t="s">
        <v>1800</v>
      </c>
      <c r="H25" s="67"/>
      <c r="I25" s="1"/>
      <c r="J25" s="33">
        <v>107.55</v>
      </c>
      <c r="K25" s="1"/>
      <c r="L25" s="1"/>
      <c r="M25" s="33" t="s">
        <v>221</v>
      </c>
      <c r="N25" s="1"/>
      <c r="O25" s="239"/>
      <c r="P25" s="239"/>
      <c r="Q25" s="239"/>
      <c r="R25" s="239"/>
      <c r="S25" s="239"/>
      <c r="T25" s="239"/>
      <c r="U25" s="239"/>
      <c r="V25" s="239"/>
      <c r="W25" s="239"/>
      <c r="X25" s="2"/>
      <c r="Y25" s="2"/>
    </row>
    <row r="26" spans="1:25" ht="24.95" customHeight="1">
      <c r="A26" s="40">
        <v>5</v>
      </c>
      <c r="B26" s="34" t="s">
        <v>704</v>
      </c>
      <c r="C26" s="83" t="s">
        <v>687</v>
      </c>
      <c r="D26" s="144" t="s">
        <v>1588</v>
      </c>
      <c r="E26" s="41">
        <v>1</v>
      </c>
      <c r="F26" s="38" t="s">
        <v>705</v>
      </c>
      <c r="G26" s="275" t="s">
        <v>1609</v>
      </c>
      <c r="H26" s="67"/>
      <c r="I26" s="1"/>
      <c r="J26" s="33">
        <v>108.53</v>
      </c>
      <c r="K26" s="1"/>
      <c r="L26" s="1"/>
      <c r="M26" s="33" t="s">
        <v>221</v>
      </c>
      <c r="N26" s="1"/>
      <c r="O26" s="295"/>
      <c r="P26" s="295">
        <v>1</v>
      </c>
      <c r="Q26" s="239"/>
      <c r="R26" s="239"/>
      <c r="S26" s="239"/>
      <c r="T26" s="239"/>
      <c r="U26" s="239"/>
      <c r="V26" s="239"/>
      <c r="W26" s="239"/>
      <c r="X26" s="2"/>
      <c r="Y26" s="2"/>
    </row>
    <row r="27" spans="1:25" ht="24.95" customHeight="1">
      <c r="A27" s="400">
        <v>6</v>
      </c>
      <c r="B27" s="526" t="s">
        <v>706</v>
      </c>
      <c r="C27" s="581" t="s">
        <v>707</v>
      </c>
      <c r="D27" s="595" t="s">
        <v>1589</v>
      </c>
      <c r="E27" s="41">
        <v>1</v>
      </c>
      <c r="F27" s="38" t="s">
        <v>708</v>
      </c>
      <c r="G27" s="433" t="s">
        <v>1610</v>
      </c>
      <c r="H27" s="527"/>
      <c r="I27" s="1"/>
      <c r="J27" s="440">
        <v>225.1</v>
      </c>
      <c r="K27" s="1"/>
      <c r="L27" s="1"/>
      <c r="M27" s="440" t="s">
        <v>221</v>
      </c>
      <c r="N27" s="1"/>
      <c r="O27" s="295"/>
      <c r="P27" s="295"/>
      <c r="Q27" s="295">
        <v>1</v>
      </c>
      <c r="R27" s="239"/>
      <c r="S27" s="239"/>
      <c r="T27" s="239"/>
      <c r="U27" s="239"/>
      <c r="V27" s="239"/>
      <c r="W27" s="239"/>
      <c r="X27" s="2"/>
      <c r="Y27" s="2"/>
    </row>
    <row r="28" spans="1:25" ht="24.95" customHeight="1">
      <c r="A28" s="400"/>
      <c r="B28" s="526"/>
      <c r="C28" s="581"/>
      <c r="D28" s="596"/>
      <c r="E28" s="41">
        <v>2</v>
      </c>
      <c r="F28" s="38" t="s">
        <v>709</v>
      </c>
      <c r="G28" s="435"/>
      <c r="H28" s="527"/>
      <c r="I28" s="1"/>
      <c r="J28" s="440"/>
      <c r="K28" s="1"/>
      <c r="L28" s="1"/>
      <c r="M28" s="440"/>
      <c r="N28" s="1"/>
      <c r="O28" s="295"/>
      <c r="P28" s="295">
        <v>1</v>
      </c>
      <c r="Q28" s="239"/>
      <c r="R28" s="239"/>
      <c r="S28" s="239"/>
      <c r="T28" s="239"/>
      <c r="U28" s="239"/>
      <c r="V28" s="239"/>
      <c r="W28" s="239"/>
      <c r="X28" s="2"/>
      <c r="Y28" s="2"/>
    </row>
    <row r="29" spans="1:25" ht="24.95" customHeight="1">
      <c r="A29" s="40">
        <v>7</v>
      </c>
      <c r="B29" s="34" t="s">
        <v>710</v>
      </c>
      <c r="C29" s="83" t="s">
        <v>707</v>
      </c>
      <c r="D29" s="195" t="s">
        <v>1590</v>
      </c>
      <c r="E29" s="41">
        <v>1</v>
      </c>
      <c r="F29" s="38" t="s">
        <v>711</v>
      </c>
      <c r="G29" s="275" t="s">
        <v>1611</v>
      </c>
      <c r="H29" s="67"/>
      <c r="I29" s="1"/>
      <c r="J29" s="33">
        <v>112.71</v>
      </c>
      <c r="K29" s="1"/>
      <c r="L29" s="1"/>
      <c r="M29" s="33" t="s">
        <v>221</v>
      </c>
      <c r="N29" s="1"/>
      <c r="O29" s="295"/>
      <c r="P29" s="295">
        <v>1</v>
      </c>
      <c r="Q29" s="239"/>
      <c r="R29" s="239"/>
      <c r="S29" s="239"/>
      <c r="T29" s="239"/>
      <c r="U29" s="239"/>
      <c r="V29" s="239"/>
      <c r="W29" s="239"/>
      <c r="X29" s="2"/>
      <c r="Y29" s="2"/>
    </row>
    <row r="30" spans="1:25" ht="24.95" customHeight="1">
      <c r="A30" s="40">
        <v>8</v>
      </c>
      <c r="B30" s="34" t="s">
        <v>712</v>
      </c>
      <c r="C30" s="83" t="s">
        <v>707</v>
      </c>
      <c r="D30" s="195" t="s">
        <v>1591</v>
      </c>
      <c r="E30" s="41">
        <v>1</v>
      </c>
      <c r="F30" s="38" t="s">
        <v>713</v>
      </c>
      <c r="G30" s="275" t="s">
        <v>1612</v>
      </c>
      <c r="H30" s="67"/>
      <c r="I30" s="1"/>
      <c r="J30" s="33">
        <v>111.5</v>
      </c>
      <c r="K30" s="1"/>
      <c r="L30" s="1"/>
      <c r="M30" s="33" t="s">
        <v>221</v>
      </c>
      <c r="N30" s="1"/>
      <c r="O30" s="295"/>
      <c r="P30" s="295">
        <v>1</v>
      </c>
      <c r="Q30" s="239"/>
      <c r="R30" s="239"/>
      <c r="S30" s="239"/>
      <c r="T30" s="239"/>
      <c r="U30" s="239"/>
      <c r="V30" s="239"/>
      <c r="W30" s="239"/>
      <c r="X30" s="2"/>
      <c r="Y30" s="2"/>
    </row>
    <row r="31" spans="1:25" ht="24.95" customHeight="1">
      <c r="A31" s="400">
        <v>9</v>
      </c>
      <c r="B31" s="526" t="s">
        <v>714</v>
      </c>
      <c r="C31" s="581" t="s">
        <v>707</v>
      </c>
      <c r="D31" s="589" t="s">
        <v>1592</v>
      </c>
      <c r="E31" s="41">
        <v>1</v>
      </c>
      <c r="F31" s="38" t="s">
        <v>715</v>
      </c>
      <c r="G31" s="444" t="s">
        <v>1800</v>
      </c>
      <c r="H31" s="527"/>
      <c r="I31" s="1"/>
      <c r="J31" s="440">
        <v>337.4</v>
      </c>
      <c r="K31" s="1"/>
      <c r="L31" s="1"/>
      <c r="M31" s="440" t="s">
        <v>221</v>
      </c>
      <c r="N31" s="1"/>
      <c r="O31" s="239"/>
      <c r="P31" s="239"/>
      <c r="Q31" s="239"/>
      <c r="R31" s="239"/>
      <c r="S31" s="239"/>
      <c r="T31" s="239"/>
      <c r="U31" s="239"/>
      <c r="V31" s="239"/>
      <c r="W31" s="239"/>
      <c r="X31" s="2"/>
      <c r="Y31" s="2"/>
    </row>
    <row r="32" spans="1:25" ht="24.95" customHeight="1">
      <c r="A32" s="400"/>
      <c r="B32" s="526"/>
      <c r="C32" s="581"/>
      <c r="D32" s="590"/>
      <c r="E32" s="41">
        <v>2</v>
      </c>
      <c r="F32" s="38" t="s">
        <v>716</v>
      </c>
      <c r="G32" s="540"/>
      <c r="H32" s="527"/>
      <c r="I32" s="1"/>
      <c r="J32" s="440"/>
      <c r="K32" s="1"/>
      <c r="L32" s="1"/>
      <c r="M32" s="440"/>
      <c r="N32" s="1"/>
      <c r="O32" s="239"/>
      <c r="P32" s="239"/>
      <c r="Q32" s="239"/>
      <c r="R32" s="239"/>
      <c r="S32" s="239"/>
      <c r="T32" s="239"/>
      <c r="U32" s="239"/>
      <c r="V32" s="239"/>
      <c r="W32" s="239"/>
      <c r="X32" s="2"/>
      <c r="Y32" s="2"/>
    </row>
    <row r="33" spans="1:25" ht="24.95" customHeight="1">
      <c r="A33" s="400"/>
      <c r="B33" s="526"/>
      <c r="C33" s="581"/>
      <c r="D33" s="591"/>
      <c r="E33" s="41">
        <v>3</v>
      </c>
      <c r="F33" s="38" t="s">
        <v>717</v>
      </c>
      <c r="G33" s="541"/>
      <c r="H33" s="527"/>
      <c r="I33" s="1"/>
      <c r="J33" s="440"/>
      <c r="K33" s="1"/>
      <c r="L33" s="1"/>
      <c r="M33" s="440"/>
      <c r="N33" s="1"/>
      <c r="O33" s="239"/>
      <c r="P33" s="239"/>
      <c r="Q33" s="239"/>
      <c r="R33" s="239"/>
      <c r="S33" s="239"/>
      <c r="T33" s="239"/>
      <c r="U33" s="239"/>
      <c r="V33" s="239"/>
      <c r="W33" s="239"/>
      <c r="X33" s="2"/>
      <c r="Y33" s="2"/>
    </row>
    <row r="34" spans="1:25" ht="24.95" customHeight="1">
      <c r="A34" s="400">
        <v>10</v>
      </c>
      <c r="B34" s="526" t="s">
        <v>718</v>
      </c>
      <c r="C34" s="581" t="s">
        <v>707</v>
      </c>
      <c r="D34" s="589" t="s">
        <v>1593</v>
      </c>
      <c r="E34" s="41">
        <v>1</v>
      </c>
      <c r="F34" s="38" t="s">
        <v>719</v>
      </c>
      <c r="G34" s="592" t="s">
        <v>1611</v>
      </c>
      <c r="H34" s="527"/>
      <c r="I34" s="1"/>
      <c r="J34" s="440">
        <v>328.47</v>
      </c>
      <c r="K34" s="1"/>
      <c r="L34" s="1"/>
      <c r="M34" s="440" t="s">
        <v>221</v>
      </c>
      <c r="N34" s="1"/>
      <c r="O34" s="295">
        <v>1</v>
      </c>
      <c r="P34" s="239"/>
      <c r="Q34" s="239"/>
      <c r="R34" s="239"/>
      <c r="S34" s="239"/>
      <c r="T34" s="239"/>
      <c r="U34" s="239"/>
      <c r="V34" s="239"/>
      <c r="W34" s="239"/>
      <c r="X34" s="2"/>
      <c r="Y34" s="2"/>
    </row>
    <row r="35" spans="1:25" ht="24.95" customHeight="1">
      <c r="A35" s="400"/>
      <c r="B35" s="526"/>
      <c r="C35" s="581"/>
      <c r="D35" s="590"/>
      <c r="E35" s="41">
        <v>2</v>
      </c>
      <c r="F35" s="38" t="s">
        <v>720</v>
      </c>
      <c r="G35" s="593"/>
      <c r="H35" s="527"/>
      <c r="I35" s="1"/>
      <c r="J35" s="440"/>
      <c r="K35" s="1"/>
      <c r="L35" s="1"/>
      <c r="M35" s="440"/>
      <c r="N35" s="1"/>
      <c r="O35" s="295">
        <v>1</v>
      </c>
      <c r="P35" s="239"/>
      <c r="Q35" s="239"/>
      <c r="R35" s="239"/>
      <c r="S35" s="239"/>
      <c r="T35" s="239"/>
      <c r="U35" s="239"/>
      <c r="V35" s="239"/>
      <c r="W35" s="239"/>
      <c r="X35" s="2"/>
      <c r="Y35" s="2"/>
    </row>
    <row r="36" spans="1:25" ht="24.95" customHeight="1">
      <c r="A36" s="400"/>
      <c r="B36" s="526"/>
      <c r="C36" s="581"/>
      <c r="D36" s="591"/>
      <c r="E36" s="41">
        <v>3</v>
      </c>
      <c r="F36" s="38" t="s">
        <v>721</v>
      </c>
      <c r="G36" s="594"/>
      <c r="H36" s="527"/>
      <c r="I36" s="1"/>
      <c r="J36" s="440"/>
      <c r="K36" s="1"/>
      <c r="L36" s="1"/>
      <c r="M36" s="440"/>
      <c r="N36" s="1"/>
      <c r="O36" s="295">
        <v>1</v>
      </c>
      <c r="P36" s="239"/>
      <c r="Q36" s="239"/>
      <c r="R36" s="239"/>
      <c r="S36" s="239"/>
      <c r="T36" s="239"/>
      <c r="U36" s="239"/>
      <c r="V36" s="239"/>
      <c r="W36" s="239"/>
      <c r="X36" s="2"/>
      <c r="Y36" s="2"/>
    </row>
    <row r="37" spans="1:25" ht="24.95" customHeight="1">
      <c r="A37" s="400">
        <v>11</v>
      </c>
      <c r="B37" s="526" t="s">
        <v>722</v>
      </c>
      <c r="C37" s="581" t="s">
        <v>707</v>
      </c>
      <c r="D37" s="589" t="s">
        <v>1593</v>
      </c>
      <c r="E37" s="41">
        <v>1</v>
      </c>
      <c r="F37" s="38" t="s">
        <v>723</v>
      </c>
      <c r="G37" s="592" t="s">
        <v>1609</v>
      </c>
      <c r="H37" s="527"/>
      <c r="I37" s="1"/>
      <c r="J37" s="440">
        <v>221.27</v>
      </c>
      <c r="K37" s="1"/>
      <c r="L37" s="1"/>
      <c r="M37" s="440" t="s">
        <v>221</v>
      </c>
      <c r="N37" s="1"/>
      <c r="O37" s="295">
        <v>1</v>
      </c>
      <c r="P37" s="239"/>
      <c r="Q37" s="239"/>
      <c r="R37" s="239"/>
      <c r="S37" s="239"/>
      <c r="T37" s="239"/>
      <c r="U37" s="239"/>
      <c r="V37" s="239"/>
      <c r="W37" s="239"/>
      <c r="X37" s="2"/>
      <c r="Y37" s="2"/>
    </row>
    <row r="38" spans="1:25" ht="24.95" customHeight="1">
      <c r="A38" s="400"/>
      <c r="B38" s="526"/>
      <c r="C38" s="581"/>
      <c r="D38" s="591"/>
      <c r="E38" s="41">
        <v>2</v>
      </c>
      <c r="F38" s="38" t="s">
        <v>724</v>
      </c>
      <c r="G38" s="594"/>
      <c r="H38" s="527"/>
      <c r="I38" s="1"/>
      <c r="J38" s="440"/>
      <c r="K38" s="1"/>
      <c r="L38" s="1"/>
      <c r="M38" s="440"/>
      <c r="N38" s="1"/>
      <c r="O38" s="295"/>
      <c r="P38" s="295">
        <v>1</v>
      </c>
      <c r="Q38" s="239"/>
      <c r="R38" s="239"/>
      <c r="S38" s="239"/>
      <c r="T38" s="239"/>
      <c r="U38" s="239"/>
      <c r="V38" s="239"/>
      <c r="W38" s="239"/>
      <c r="X38" s="2"/>
      <c r="Y38" s="2"/>
    </row>
    <row r="39" spans="1:25" ht="24.95" customHeight="1">
      <c r="A39" s="400">
        <v>12</v>
      </c>
      <c r="B39" s="526" t="s">
        <v>725</v>
      </c>
      <c r="C39" s="581" t="s">
        <v>707</v>
      </c>
      <c r="D39" s="589" t="s">
        <v>1594</v>
      </c>
      <c r="E39" s="41">
        <v>1</v>
      </c>
      <c r="F39" s="38" t="s">
        <v>726</v>
      </c>
      <c r="G39" s="592" t="s">
        <v>1611</v>
      </c>
      <c r="H39" s="527"/>
      <c r="I39" s="1"/>
      <c r="J39" s="440">
        <v>559.20000000000005</v>
      </c>
      <c r="K39" s="1"/>
      <c r="L39" s="1"/>
      <c r="M39" s="440" t="s">
        <v>221</v>
      </c>
      <c r="N39" s="1">
        <v>1</v>
      </c>
      <c r="O39" s="239"/>
      <c r="P39" s="239"/>
      <c r="Q39" s="239"/>
      <c r="R39" s="239"/>
      <c r="S39" s="239"/>
      <c r="T39" s="239"/>
      <c r="U39" s="239"/>
      <c r="V39" s="239"/>
      <c r="W39" s="239"/>
      <c r="X39" s="2"/>
      <c r="Y39" s="2" t="s">
        <v>1824</v>
      </c>
    </row>
    <row r="40" spans="1:25" ht="24.95" customHeight="1">
      <c r="A40" s="400"/>
      <c r="B40" s="526"/>
      <c r="C40" s="581"/>
      <c r="D40" s="590"/>
      <c r="E40" s="41">
        <v>2</v>
      </c>
      <c r="F40" s="38" t="s">
        <v>727</v>
      </c>
      <c r="G40" s="593"/>
      <c r="H40" s="527"/>
      <c r="I40" s="1"/>
      <c r="J40" s="440"/>
      <c r="K40" s="1"/>
      <c r="L40" s="1"/>
      <c r="M40" s="440"/>
      <c r="N40" s="1"/>
      <c r="O40" s="295">
        <v>1</v>
      </c>
      <c r="P40" s="239"/>
      <c r="Q40" s="239"/>
      <c r="R40" s="239"/>
      <c r="S40" s="239"/>
      <c r="T40" s="239"/>
      <c r="U40" s="239"/>
      <c r="V40" s="239"/>
      <c r="W40" s="239"/>
      <c r="X40" s="2"/>
      <c r="Y40" s="2"/>
    </row>
    <row r="41" spans="1:25" ht="24.95" customHeight="1">
      <c r="A41" s="400"/>
      <c r="B41" s="526"/>
      <c r="C41" s="581"/>
      <c r="D41" s="590"/>
      <c r="E41" s="41">
        <v>3</v>
      </c>
      <c r="F41" s="38" t="s">
        <v>728</v>
      </c>
      <c r="G41" s="593"/>
      <c r="H41" s="527"/>
      <c r="I41" s="1"/>
      <c r="J41" s="440"/>
      <c r="K41" s="1"/>
      <c r="L41" s="1"/>
      <c r="M41" s="440"/>
      <c r="N41" s="1"/>
      <c r="O41" s="295">
        <v>1</v>
      </c>
      <c r="P41" s="239"/>
      <c r="Q41" s="239"/>
      <c r="R41" s="239"/>
      <c r="S41" s="239"/>
      <c r="T41" s="239"/>
      <c r="U41" s="239"/>
      <c r="V41" s="239"/>
      <c r="W41" s="239"/>
      <c r="X41" s="2"/>
      <c r="Y41" s="2"/>
    </row>
    <row r="42" spans="1:25" ht="24.95" customHeight="1">
      <c r="A42" s="400"/>
      <c r="B42" s="526"/>
      <c r="C42" s="581"/>
      <c r="D42" s="590"/>
      <c r="E42" s="41">
        <v>4</v>
      </c>
      <c r="F42" s="38" t="s">
        <v>729</v>
      </c>
      <c r="G42" s="593"/>
      <c r="H42" s="527"/>
      <c r="I42" s="1"/>
      <c r="J42" s="440"/>
      <c r="K42" s="1"/>
      <c r="L42" s="1"/>
      <c r="M42" s="440"/>
      <c r="N42" s="1"/>
      <c r="O42" s="295">
        <v>1</v>
      </c>
      <c r="P42" s="239"/>
      <c r="Q42" s="239"/>
      <c r="R42" s="239"/>
      <c r="S42" s="239"/>
      <c r="T42" s="239"/>
      <c r="U42" s="239"/>
      <c r="V42" s="239"/>
      <c r="W42" s="239"/>
      <c r="X42" s="2"/>
      <c r="Y42" s="2"/>
    </row>
    <row r="43" spans="1:25" ht="24.95" customHeight="1">
      <c r="A43" s="400"/>
      <c r="B43" s="526"/>
      <c r="C43" s="581"/>
      <c r="D43" s="591"/>
      <c r="E43" s="41">
        <v>5</v>
      </c>
      <c r="F43" s="38" t="s">
        <v>730</v>
      </c>
      <c r="G43" s="594"/>
      <c r="H43" s="527"/>
      <c r="I43" s="1"/>
      <c r="J43" s="440"/>
      <c r="K43" s="1"/>
      <c r="L43" s="1"/>
      <c r="M43" s="440"/>
      <c r="N43" s="1"/>
      <c r="O43" s="295">
        <v>1</v>
      </c>
      <c r="P43" s="239"/>
      <c r="Q43" s="239"/>
      <c r="R43" s="239"/>
      <c r="S43" s="239"/>
      <c r="T43" s="239"/>
      <c r="U43" s="239"/>
      <c r="V43" s="239"/>
      <c r="W43" s="239"/>
      <c r="X43" s="2"/>
      <c r="Y43" s="2"/>
    </row>
    <row r="44" spans="1:25" ht="24.95" customHeight="1">
      <c r="A44" s="40">
        <v>13</v>
      </c>
      <c r="B44" s="34" t="s">
        <v>731</v>
      </c>
      <c r="C44" s="83" t="s">
        <v>707</v>
      </c>
      <c r="D44" s="196" t="s">
        <v>1595</v>
      </c>
      <c r="E44" s="41">
        <v>1</v>
      </c>
      <c r="F44" s="38" t="s">
        <v>732</v>
      </c>
      <c r="G44" s="275" t="s">
        <v>1610</v>
      </c>
      <c r="H44" s="67"/>
      <c r="I44" s="1"/>
      <c r="J44" s="33">
        <v>109.56</v>
      </c>
      <c r="K44" s="1"/>
      <c r="L44" s="1"/>
      <c r="M44" s="33" t="s">
        <v>221</v>
      </c>
      <c r="N44" s="1"/>
      <c r="O44" s="295"/>
      <c r="P44" s="295">
        <v>1</v>
      </c>
      <c r="Q44" s="239"/>
      <c r="R44" s="239"/>
      <c r="S44" s="239"/>
      <c r="T44" s="239"/>
      <c r="U44" s="239"/>
      <c r="V44" s="239"/>
      <c r="W44" s="239"/>
      <c r="X44" s="2"/>
      <c r="Y44" s="2"/>
    </row>
    <row r="45" spans="1:25" ht="24.95" customHeight="1">
      <c r="A45" s="400">
        <v>14</v>
      </c>
      <c r="B45" s="526" t="s">
        <v>733</v>
      </c>
      <c r="C45" s="581" t="s">
        <v>707</v>
      </c>
      <c r="D45" s="589" t="s">
        <v>1596</v>
      </c>
      <c r="E45" s="41">
        <v>1</v>
      </c>
      <c r="F45" s="38" t="s">
        <v>734</v>
      </c>
      <c r="G45" s="444" t="s">
        <v>1800</v>
      </c>
      <c r="H45" s="527"/>
      <c r="I45" s="1"/>
      <c r="J45" s="440">
        <v>451.24</v>
      </c>
      <c r="K45" s="1"/>
      <c r="L45" s="1"/>
      <c r="M45" s="440" t="s">
        <v>221</v>
      </c>
      <c r="N45" s="1"/>
      <c r="O45" s="239"/>
      <c r="P45" s="239"/>
      <c r="Q45" s="239"/>
      <c r="R45" s="239"/>
      <c r="S45" s="239"/>
      <c r="T45" s="239"/>
      <c r="U45" s="239"/>
      <c r="V45" s="239"/>
      <c r="W45" s="239"/>
      <c r="X45" s="2"/>
      <c r="Y45" s="2"/>
    </row>
    <row r="46" spans="1:25" ht="24.95" customHeight="1">
      <c r="A46" s="400"/>
      <c r="B46" s="526"/>
      <c r="C46" s="581"/>
      <c r="D46" s="590"/>
      <c r="E46" s="41">
        <v>2</v>
      </c>
      <c r="F46" s="38" t="s">
        <v>735</v>
      </c>
      <c r="G46" s="540"/>
      <c r="H46" s="527"/>
      <c r="I46" s="1"/>
      <c r="J46" s="440"/>
      <c r="K46" s="1"/>
      <c r="L46" s="1"/>
      <c r="M46" s="440"/>
      <c r="N46" s="1"/>
      <c r="O46" s="239"/>
      <c r="P46" s="239"/>
      <c r="Q46" s="239"/>
      <c r="R46" s="239"/>
      <c r="S46" s="239"/>
      <c r="T46" s="239"/>
      <c r="U46" s="239"/>
      <c r="V46" s="239"/>
      <c r="W46" s="239"/>
      <c r="X46" s="2"/>
      <c r="Y46" s="2"/>
    </row>
    <row r="47" spans="1:25" ht="24.95" customHeight="1">
      <c r="A47" s="400"/>
      <c r="B47" s="526"/>
      <c r="C47" s="581"/>
      <c r="D47" s="590"/>
      <c r="E47" s="41">
        <v>3</v>
      </c>
      <c r="F47" s="38" t="s">
        <v>736</v>
      </c>
      <c r="G47" s="540"/>
      <c r="H47" s="527"/>
      <c r="I47" s="1"/>
      <c r="J47" s="440"/>
      <c r="K47" s="1"/>
      <c r="L47" s="1"/>
      <c r="M47" s="440"/>
      <c r="N47" s="1"/>
      <c r="O47" s="239"/>
      <c r="P47" s="239"/>
      <c r="Q47" s="239"/>
      <c r="R47" s="239"/>
      <c r="S47" s="239"/>
      <c r="T47" s="239"/>
      <c r="U47" s="239"/>
      <c r="V47" s="239"/>
      <c r="W47" s="239"/>
      <c r="X47" s="2"/>
      <c r="Y47" s="2"/>
    </row>
    <row r="48" spans="1:25" ht="24.95" customHeight="1">
      <c r="A48" s="400"/>
      <c r="B48" s="526"/>
      <c r="C48" s="581"/>
      <c r="D48" s="591"/>
      <c r="E48" s="41">
        <v>4</v>
      </c>
      <c r="F48" s="38" t="s">
        <v>737</v>
      </c>
      <c r="G48" s="541"/>
      <c r="H48" s="527"/>
      <c r="I48" s="1"/>
      <c r="J48" s="440"/>
      <c r="K48" s="1"/>
      <c r="L48" s="1"/>
      <c r="M48" s="440"/>
      <c r="N48" s="1"/>
      <c r="O48" s="239"/>
      <c r="P48" s="239"/>
      <c r="Q48" s="239"/>
      <c r="R48" s="239"/>
      <c r="S48" s="239"/>
      <c r="T48" s="239"/>
      <c r="U48" s="239"/>
      <c r="V48" s="239"/>
      <c r="W48" s="239"/>
      <c r="X48" s="2"/>
      <c r="Y48" s="2"/>
    </row>
    <row r="49" spans="1:25" ht="24.95" customHeight="1">
      <c r="A49" s="445">
        <v>15</v>
      </c>
      <c r="B49" s="526" t="s">
        <v>738</v>
      </c>
      <c r="C49" s="581" t="s">
        <v>707</v>
      </c>
      <c r="D49" s="589" t="s">
        <v>707</v>
      </c>
      <c r="E49" s="41">
        <v>1</v>
      </c>
      <c r="F49" s="38" t="s">
        <v>739</v>
      </c>
      <c r="G49" s="444" t="s">
        <v>1800</v>
      </c>
      <c r="H49" s="527"/>
      <c r="I49" s="1"/>
      <c r="J49" s="440">
        <v>332.98</v>
      </c>
      <c r="K49" s="1"/>
      <c r="L49" s="1"/>
      <c r="M49" s="440" t="s">
        <v>221</v>
      </c>
      <c r="N49" s="1"/>
      <c r="O49" s="239"/>
      <c r="P49" s="239"/>
      <c r="Q49" s="239"/>
      <c r="R49" s="239"/>
      <c r="S49" s="239"/>
      <c r="T49" s="239"/>
      <c r="U49" s="239"/>
      <c r="V49" s="239"/>
      <c r="W49" s="239"/>
      <c r="X49" s="2"/>
      <c r="Y49" s="2"/>
    </row>
    <row r="50" spans="1:25" ht="24.75" customHeight="1">
      <c r="A50" s="492"/>
      <c r="B50" s="526"/>
      <c r="C50" s="581"/>
      <c r="D50" s="590"/>
      <c r="E50" s="41">
        <v>2</v>
      </c>
      <c r="F50" s="38" t="s">
        <v>740</v>
      </c>
      <c r="G50" s="540"/>
      <c r="H50" s="527"/>
      <c r="I50" s="1"/>
      <c r="J50" s="440"/>
      <c r="K50" s="1"/>
      <c r="L50" s="1"/>
      <c r="M50" s="440"/>
      <c r="N50" s="1"/>
      <c r="O50" s="239"/>
      <c r="P50" s="239"/>
      <c r="Q50" s="239"/>
      <c r="R50" s="239"/>
      <c r="S50" s="239"/>
      <c r="T50" s="239"/>
      <c r="U50" s="239"/>
      <c r="V50" s="239"/>
      <c r="W50" s="239"/>
      <c r="X50" s="2"/>
      <c r="Y50" s="2"/>
    </row>
    <row r="51" spans="1:25" ht="35.25" customHeight="1">
      <c r="A51" s="493"/>
      <c r="B51" s="526"/>
      <c r="C51" s="581"/>
      <c r="D51" s="591"/>
      <c r="E51" s="41">
        <v>3</v>
      </c>
      <c r="F51" s="38" t="s">
        <v>741</v>
      </c>
      <c r="G51" s="541"/>
      <c r="H51" s="527"/>
      <c r="I51" s="1"/>
      <c r="J51" s="440"/>
      <c r="K51" s="1"/>
      <c r="L51" s="1"/>
      <c r="M51" s="440"/>
      <c r="N51" s="1"/>
      <c r="O51" s="239"/>
      <c r="P51" s="239"/>
      <c r="Q51" s="239"/>
      <c r="R51" s="239"/>
      <c r="S51" s="239"/>
      <c r="T51" s="239"/>
      <c r="U51" s="239"/>
      <c r="V51" s="239"/>
      <c r="W51" s="239"/>
      <c r="X51" s="2"/>
      <c r="Y51" s="2"/>
    </row>
    <row r="52" spans="1:25" ht="24.95" customHeight="1">
      <c r="A52" s="400">
        <v>16</v>
      </c>
      <c r="B52" s="526" t="s">
        <v>742</v>
      </c>
      <c r="C52" s="581" t="s">
        <v>743</v>
      </c>
      <c r="D52" s="586" t="s">
        <v>1597</v>
      </c>
      <c r="E52" s="41">
        <v>1</v>
      </c>
      <c r="F52" s="38" t="s">
        <v>744</v>
      </c>
      <c r="G52" s="444" t="s">
        <v>1613</v>
      </c>
      <c r="H52" s="527"/>
      <c r="I52" s="1"/>
      <c r="J52" s="440">
        <v>214.7</v>
      </c>
      <c r="K52" s="1"/>
      <c r="L52" s="1"/>
      <c r="M52" s="440" t="s">
        <v>221</v>
      </c>
      <c r="N52" s="1">
        <v>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"/>
      <c r="Y52" s="2" t="s">
        <v>1825</v>
      </c>
    </row>
    <row r="53" spans="1:25" ht="24.95" customHeight="1">
      <c r="A53" s="400"/>
      <c r="B53" s="526"/>
      <c r="C53" s="581"/>
      <c r="D53" s="587"/>
      <c r="E53" s="41">
        <v>2</v>
      </c>
      <c r="F53" s="38" t="s">
        <v>745</v>
      </c>
      <c r="G53" s="541"/>
      <c r="H53" s="527"/>
      <c r="I53" s="1"/>
      <c r="J53" s="440"/>
      <c r="K53" s="1"/>
      <c r="L53" s="1"/>
      <c r="M53" s="440"/>
      <c r="N53" s="1"/>
      <c r="O53" s="295"/>
      <c r="P53" s="295"/>
      <c r="Q53" s="295"/>
      <c r="R53" s="295">
        <v>1</v>
      </c>
      <c r="S53" s="239"/>
      <c r="T53" s="239"/>
      <c r="U53" s="239"/>
      <c r="V53" s="239"/>
      <c r="W53" s="239"/>
      <c r="X53" s="2"/>
      <c r="Y53" s="2"/>
    </row>
    <row r="54" spans="1:25" ht="24.95" customHeight="1">
      <c r="A54" s="400">
        <v>17</v>
      </c>
      <c r="B54" s="526" t="s">
        <v>746</v>
      </c>
      <c r="C54" s="581" t="s">
        <v>743</v>
      </c>
      <c r="D54" s="586" t="s">
        <v>1598</v>
      </c>
      <c r="E54" s="41">
        <v>1</v>
      </c>
      <c r="F54" s="38" t="s">
        <v>747</v>
      </c>
      <c r="G54" s="444" t="s">
        <v>1800</v>
      </c>
      <c r="H54" s="527"/>
      <c r="I54" s="1"/>
      <c r="J54" s="440">
        <v>214.68</v>
      </c>
      <c r="K54" s="1"/>
      <c r="L54" s="1"/>
      <c r="M54" s="440" t="s">
        <v>221</v>
      </c>
      <c r="N54" s="1"/>
      <c r="O54" s="239"/>
      <c r="P54" s="239"/>
      <c r="Q54" s="239"/>
      <c r="R54" s="239"/>
      <c r="S54" s="239"/>
      <c r="T54" s="239"/>
      <c r="U54" s="239"/>
      <c r="V54" s="239"/>
      <c r="W54" s="239"/>
      <c r="X54" s="2"/>
      <c r="Y54" s="2"/>
    </row>
    <row r="55" spans="1:25" ht="24.95" customHeight="1">
      <c r="A55" s="400"/>
      <c r="B55" s="526"/>
      <c r="C55" s="581"/>
      <c r="D55" s="587"/>
      <c r="E55" s="41">
        <v>2</v>
      </c>
      <c r="F55" s="38" t="s">
        <v>748</v>
      </c>
      <c r="G55" s="541"/>
      <c r="H55" s="527"/>
      <c r="I55" s="1"/>
      <c r="J55" s="440"/>
      <c r="K55" s="1"/>
      <c r="L55" s="1"/>
      <c r="M55" s="440"/>
      <c r="N55" s="1"/>
      <c r="O55" s="239"/>
      <c r="P55" s="239"/>
      <c r="Q55" s="239"/>
      <c r="R55" s="239"/>
      <c r="S55" s="239"/>
      <c r="T55" s="239"/>
      <c r="U55" s="239"/>
      <c r="V55" s="239"/>
      <c r="W55" s="239"/>
      <c r="X55" s="2"/>
      <c r="Y55" s="2"/>
    </row>
    <row r="56" spans="1:25" ht="24.95" customHeight="1">
      <c r="A56" s="400">
        <v>18</v>
      </c>
      <c r="B56" s="526" t="s">
        <v>749</v>
      </c>
      <c r="C56" s="581" t="s">
        <v>743</v>
      </c>
      <c r="D56" s="586" t="s">
        <v>1599</v>
      </c>
      <c r="E56" s="41">
        <v>1</v>
      </c>
      <c r="F56" s="38" t="s">
        <v>750</v>
      </c>
      <c r="G56" s="444" t="s">
        <v>1614</v>
      </c>
      <c r="H56" s="527"/>
      <c r="I56" s="1"/>
      <c r="J56" s="440">
        <v>216.75</v>
      </c>
      <c r="K56" s="1"/>
      <c r="L56" s="1"/>
      <c r="M56" s="440" t="s">
        <v>221</v>
      </c>
      <c r="N56" s="1"/>
      <c r="O56" s="295"/>
      <c r="P56" s="295"/>
      <c r="Q56" s="295">
        <v>1</v>
      </c>
      <c r="R56" s="239"/>
      <c r="S56" s="239"/>
      <c r="T56" s="239"/>
      <c r="U56" s="239"/>
      <c r="V56" s="239"/>
      <c r="W56" s="239"/>
      <c r="X56" s="2"/>
      <c r="Y56" s="2"/>
    </row>
    <row r="57" spans="1:25" ht="24.95" customHeight="1">
      <c r="A57" s="400"/>
      <c r="B57" s="526"/>
      <c r="C57" s="581"/>
      <c r="D57" s="587"/>
      <c r="E57" s="41">
        <v>2</v>
      </c>
      <c r="F57" s="38" t="s">
        <v>751</v>
      </c>
      <c r="G57" s="541"/>
      <c r="H57" s="527"/>
      <c r="I57" s="1"/>
      <c r="J57" s="440"/>
      <c r="K57" s="1"/>
      <c r="L57" s="1"/>
      <c r="M57" s="440"/>
      <c r="N57" s="1"/>
      <c r="O57" s="295"/>
      <c r="P57" s="295"/>
      <c r="Q57" s="295"/>
      <c r="R57" s="295">
        <v>1</v>
      </c>
      <c r="S57" s="239"/>
      <c r="T57" s="239"/>
      <c r="U57" s="239"/>
      <c r="V57" s="239"/>
      <c r="W57" s="239"/>
      <c r="X57" s="2"/>
      <c r="Y57" s="2"/>
    </row>
    <row r="58" spans="1:25" ht="24.95" customHeight="1">
      <c r="A58" s="400">
        <v>19</v>
      </c>
      <c r="B58" s="526" t="s">
        <v>752</v>
      </c>
      <c r="C58" s="581" t="s">
        <v>753</v>
      </c>
      <c r="D58" s="584" t="s">
        <v>1600</v>
      </c>
      <c r="E58" s="41">
        <v>1</v>
      </c>
      <c r="F58" s="38" t="s">
        <v>754</v>
      </c>
      <c r="G58" s="444" t="s">
        <v>1800</v>
      </c>
      <c r="H58" s="527"/>
      <c r="I58" s="1"/>
      <c r="J58" s="440">
        <v>339.89</v>
      </c>
      <c r="K58" s="1"/>
      <c r="L58" s="1"/>
      <c r="M58" s="440" t="s">
        <v>221</v>
      </c>
      <c r="N58" s="1"/>
      <c r="O58" s="1"/>
      <c r="P58" s="1"/>
      <c r="Q58" s="1"/>
      <c r="R58" s="1"/>
      <c r="S58" s="239"/>
      <c r="T58" s="239"/>
      <c r="U58" s="239"/>
      <c r="V58" s="239"/>
      <c r="W58" s="239"/>
      <c r="X58" s="2"/>
      <c r="Y58" s="2"/>
    </row>
    <row r="59" spans="1:25" ht="24.95" customHeight="1">
      <c r="A59" s="400"/>
      <c r="B59" s="526"/>
      <c r="C59" s="581"/>
      <c r="D59" s="588"/>
      <c r="E59" s="41">
        <v>2</v>
      </c>
      <c r="F59" s="38" t="s">
        <v>755</v>
      </c>
      <c r="G59" s="540"/>
      <c r="H59" s="527"/>
      <c r="I59" s="1"/>
      <c r="J59" s="440"/>
      <c r="K59" s="1"/>
      <c r="L59" s="1"/>
      <c r="M59" s="440"/>
      <c r="N59" s="1"/>
      <c r="O59" s="239"/>
      <c r="P59" s="239"/>
      <c r="Q59" s="239"/>
      <c r="R59" s="239"/>
      <c r="S59" s="239"/>
      <c r="T59" s="239"/>
      <c r="U59" s="239"/>
      <c r="V59" s="239"/>
      <c r="W59" s="239"/>
      <c r="X59" s="2"/>
      <c r="Y59" s="2"/>
    </row>
    <row r="60" spans="1:25" ht="24.95" customHeight="1">
      <c r="A60" s="400"/>
      <c r="B60" s="526"/>
      <c r="C60" s="581"/>
      <c r="D60" s="585"/>
      <c r="E60" s="41">
        <v>3</v>
      </c>
      <c r="F60" s="38" t="s">
        <v>756</v>
      </c>
      <c r="G60" s="541"/>
      <c r="H60" s="527"/>
      <c r="I60" s="1"/>
      <c r="J60" s="440"/>
      <c r="K60" s="1"/>
      <c r="L60" s="1"/>
      <c r="M60" s="440"/>
      <c r="N60" s="1"/>
      <c r="O60" s="239"/>
      <c r="P60" s="239"/>
      <c r="Q60" s="239"/>
      <c r="R60" s="239"/>
      <c r="S60" s="239"/>
      <c r="T60" s="239"/>
      <c r="U60" s="239"/>
      <c r="V60" s="239"/>
      <c r="W60" s="239"/>
      <c r="X60" s="2"/>
      <c r="Y60" s="2"/>
    </row>
    <row r="61" spans="1:25" ht="24.95" customHeight="1">
      <c r="A61" s="400">
        <v>20</v>
      </c>
      <c r="B61" s="526" t="s">
        <v>757</v>
      </c>
      <c r="C61" s="581" t="s">
        <v>753</v>
      </c>
      <c r="D61" s="584" t="s">
        <v>1601</v>
      </c>
      <c r="E61" s="41">
        <v>1</v>
      </c>
      <c r="F61" s="38" t="s">
        <v>758</v>
      </c>
      <c r="G61" s="444" t="s">
        <v>1610</v>
      </c>
      <c r="H61" s="527"/>
      <c r="I61" s="1"/>
      <c r="J61" s="440">
        <v>222.58</v>
      </c>
      <c r="K61" s="1"/>
      <c r="L61" s="1"/>
      <c r="M61" s="440" t="s">
        <v>221</v>
      </c>
      <c r="N61" s="1">
        <v>1</v>
      </c>
      <c r="O61" s="239"/>
      <c r="P61" s="239"/>
      <c r="Q61" s="239"/>
      <c r="R61" s="239"/>
      <c r="S61" s="239"/>
      <c r="T61" s="239"/>
      <c r="U61" s="239"/>
      <c r="V61" s="239"/>
      <c r="W61" s="239"/>
      <c r="X61" s="2"/>
      <c r="Y61" s="2" t="s">
        <v>1826</v>
      </c>
    </row>
    <row r="62" spans="1:25" ht="32.25" customHeight="1">
      <c r="A62" s="400"/>
      <c r="B62" s="526"/>
      <c r="C62" s="581"/>
      <c r="D62" s="585"/>
      <c r="E62" s="41">
        <v>2</v>
      </c>
      <c r="F62" s="38" t="s">
        <v>759</v>
      </c>
      <c r="G62" s="541"/>
      <c r="H62" s="527"/>
      <c r="I62" s="1"/>
      <c r="J62" s="440"/>
      <c r="K62" s="1"/>
      <c r="L62" s="1"/>
      <c r="M62" s="440"/>
      <c r="N62" s="1">
        <v>1</v>
      </c>
      <c r="O62" s="239"/>
      <c r="P62" s="239"/>
      <c r="Q62" s="239"/>
      <c r="R62" s="239"/>
      <c r="S62" s="239"/>
      <c r="T62" s="239"/>
      <c r="U62" s="239"/>
      <c r="V62" s="239"/>
      <c r="W62" s="239"/>
      <c r="X62" s="2"/>
      <c r="Y62" s="2" t="s">
        <v>1826</v>
      </c>
    </row>
    <row r="63" spans="1:25" ht="24.95" customHeight="1">
      <c r="A63" s="58">
        <v>21</v>
      </c>
      <c r="B63" s="91" t="s">
        <v>760</v>
      </c>
      <c r="C63" s="84" t="s">
        <v>753</v>
      </c>
      <c r="D63" s="197" t="s">
        <v>1602</v>
      </c>
      <c r="E63" s="92">
        <v>1</v>
      </c>
      <c r="F63" s="38" t="s">
        <v>761</v>
      </c>
      <c r="G63" s="267" t="s">
        <v>1615</v>
      </c>
      <c r="H63" s="67"/>
      <c r="I63" s="1"/>
      <c r="J63" s="93">
        <v>111.36</v>
      </c>
      <c r="K63" s="1"/>
      <c r="L63" s="1"/>
      <c r="M63" s="90" t="s">
        <v>221</v>
      </c>
      <c r="N63" s="1">
        <v>1</v>
      </c>
      <c r="O63" s="241"/>
      <c r="P63" s="239"/>
      <c r="Q63" s="239"/>
      <c r="R63" s="239"/>
      <c r="S63" s="239"/>
      <c r="T63" s="239"/>
      <c r="U63" s="239"/>
      <c r="V63" s="239"/>
      <c r="W63" s="239"/>
      <c r="X63" s="2"/>
      <c r="Y63" s="2" t="s">
        <v>1826</v>
      </c>
    </row>
    <row r="64" spans="1:25" ht="24.95" customHeight="1">
      <c r="A64" s="57">
        <v>22</v>
      </c>
      <c r="B64" s="91" t="s">
        <v>762</v>
      </c>
      <c r="C64" s="84" t="s">
        <v>753</v>
      </c>
      <c r="D64" s="197" t="s">
        <v>753</v>
      </c>
      <c r="E64" s="58">
        <v>1</v>
      </c>
      <c r="F64" s="38" t="s">
        <v>763</v>
      </c>
      <c r="G64" s="267" t="s">
        <v>1615</v>
      </c>
      <c r="H64" s="67"/>
      <c r="I64" s="1"/>
      <c r="J64" s="93">
        <v>110.65</v>
      </c>
      <c r="K64" s="1"/>
      <c r="L64" s="1"/>
      <c r="M64" s="90" t="s">
        <v>221</v>
      </c>
      <c r="N64" s="1"/>
      <c r="O64" s="240"/>
      <c r="P64" s="240"/>
      <c r="Q64" s="240">
        <v>1</v>
      </c>
      <c r="R64" s="239"/>
      <c r="S64" s="239"/>
      <c r="T64" s="239"/>
      <c r="U64" s="239"/>
      <c r="V64" s="239"/>
      <c r="W64" s="239"/>
      <c r="X64" s="2"/>
      <c r="Y64" s="2"/>
    </row>
    <row r="65" spans="1:25" ht="24.95" customHeight="1">
      <c r="A65" s="400">
        <v>23</v>
      </c>
      <c r="B65" s="526" t="s">
        <v>764</v>
      </c>
      <c r="C65" s="581" t="s">
        <v>753</v>
      </c>
      <c r="D65" s="584" t="s">
        <v>1603</v>
      </c>
      <c r="E65" s="41">
        <v>1</v>
      </c>
      <c r="F65" s="38" t="s">
        <v>765</v>
      </c>
      <c r="G65" s="444" t="s">
        <v>1800</v>
      </c>
      <c r="H65" s="527"/>
      <c r="I65" s="1"/>
      <c r="J65" s="440">
        <v>337.85</v>
      </c>
      <c r="K65" s="1"/>
      <c r="L65" s="1"/>
      <c r="M65" s="440" t="s">
        <v>221</v>
      </c>
      <c r="N65" s="1"/>
      <c r="O65" s="239"/>
      <c r="P65" s="239"/>
      <c r="Q65" s="239"/>
      <c r="R65" s="239"/>
      <c r="S65" s="239"/>
      <c r="T65" s="239"/>
      <c r="U65" s="239"/>
      <c r="V65" s="239"/>
      <c r="W65" s="239"/>
      <c r="X65" s="2"/>
      <c r="Y65" s="2"/>
    </row>
    <row r="66" spans="1:25" ht="24.95" customHeight="1">
      <c r="A66" s="400"/>
      <c r="B66" s="526"/>
      <c r="C66" s="581"/>
      <c r="D66" s="588"/>
      <c r="E66" s="41">
        <v>2</v>
      </c>
      <c r="F66" s="38" t="s">
        <v>766</v>
      </c>
      <c r="G66" s="540"/>
      <c r="H66" s="527"/>
      <c r="I66" s="1"/>
      <c r="J66" s="440"/>
      <c r="K66" s="1"/>
      <c r="L66" s="1"/>
      <c r="M66" s="440"/>
      <c r="N66" s="1"/>
      <c r="O66" s="239"/>
      <c r="P66" s="239"/>
      <c r="Q66" s="239"/>
      <c r="R66" s="239"/>
      <c r="S66" s="239"/>
      <c r="T66" s="239"/>
      <c r="U66" s="239"/>
      <c r="V66" s="239"/>
      <c r="W66" s="239"/>
      <c r="X66" s="2"/>
      <c r="Y66" s="2"/>
    </row>
    <row r="67" spans="1:25" ht="24.95" customHeight="1">
      <c r="A67" s="400"/>
      <c r="B67" s="526"/>
      <c r="C67" s="581"/>
      <c r="D67" s="585"/>
      <c r="E67" s="41">
        <v>3</v>
      </c>
      <c r="F67" s="38" t="s">
        <v>767</v>
      </c>
      <c r="G67" s="541"/>
      <c r="H67" s="527"/>
      <c r="I67" s="1"/>
      <c r="J67" s="440"/>
      <c r="K67" s="1"/>
      <c r="L67" s="1"/>
      <c r="M67" s="440"/>
      <c r="N67" s="1"/>
      <c r="O67" s="239"/>
      <c r="P67" s="239"/>
      <c r="Q67" s="239"/>
      <c r="R67" s="239"/>
      <c r="S67" s="239"/>
      <c r="T67" s="239"/>
      <c r="U67" s="239"/>
      <c r="V67" s="239"/>
      <c r="W67" s="239"/>
      <c r="X67" s="2"/>
      <c r="Y67" s="2"/>
    </row>
    <row r="68" spans="1:25" ht="35.25" customHeight="1">
      <c r="A68" s="400">
        <v>24</v>
      </c>
      <c r="B68" s="526" t="s">
        <v>768</v>
      </c>
      <c r="C68" s="581" t="s">
        <v>753</v>
      </c>
      <c r="D68" s="584" t="s">
        <v>1604</v>
      </c>
      <c r="E68" s="41">
        <v>1</v>
      </c>
      <c r="F68" s="38" t="s">
        <v>769</v>
      </c>
      <c r="G68" s="444" t="s">
        <v>1610</v>
      </c>
      <c r="H68" s="527"/>
      <c r="I68" s="1"/>
      <c r="J68" s="440">
        <v>230.08</v>
      </c>
      <c r="K68" s="1"/>
      <c r="L68" s="1"/>
      <c r="M68" s="440" t="s">
        <v>221</v>
      </c>
      <c r="N68" s="1">
        <v>1</v>
      </c>
      <c r="O68" s="239"/>
      <c r="P68" s="239"/>
      <c r="Q68" s="239"/>
      <c r="R68" s="239"/>
      <c r="S68" s="239"/>
      <c r="T68" s="239"/>
      <c r="U68" s="239"/>
      <c r="V68" s="239"/>
      <c r="W68" s="239"/>
      <c r="X68" s="2"/>
      <c r="Y68" s="2" t="s">
        <v>1827</v>
      </c>
    </row>
    <row r="69" spans="1:25" ht="24.95" customHeight="1">
      <c r="A69" s="445"/>
      <c r="B69" s="517"/>
      <c r="C69" s="582"/>
      <c r="D69" s="585"/>
      <c r="E69" s="58">
        <v>2</v>
      </c>
      <c r="F69" s="61" t="s">
        <v>770</v>
      </c>
      <c r="G69" s="541"/>
      <c r="H69" s="583"/>
      <c r="I69" s="59"/>
      <c r="J69" s="444"/>
      <c r="K69" s="59"/>
      <c r="L69" s="59"/>
      <c r="M69" s="444"/>
      <c r="N69" s="1">
        <v>1</v>
      </c>
      <c r="O69" s="239"/>
      <c r="P69" s="239"/>
      <c r="Q69" s="239"/>
      <c r="R69" s="239"/>
      <c r="S69" s="239"/>
      <c r="T69" s="239"/>
      <c r="U69" s="239"/>
      <c r="V69" s="239"/>
      <c r="W69" s="239"/>
      <c r="X69" s="2"/>
      <c r="Y69" s="2" t="s">
        <v>1827</v>
      </c>
    </row>
    <row r="70" spans="1:25" ht="15" customHeight="1">
      <c r="A70" s="4"/>
      <c r="B70" s="125" t="s">
        <v>223</v>
      </c>
      <c r="C70" s="125"/>
      <c r="D70" s="198"/>
      <c r="E70" s="31">
        <f>E17+E24+E25+E26+E28+E29+E30+E33+E36+E38+E43+E44+E48+E51+E53+E55+E57+E60+E62+E63+E64+E67+E69+E10</f>
        <v>62</v>
      </c>
      <c r="F70" s="1"/>
      <c r="G70" s="271"/>
      <c r="H70" s="1"/>
      <c r="I70" s="1"/>
      <c r="J70" s="94">
        <f>SUM(J11:J69)</f>
        <v>6535.420000000001</v>
      </c>
      <c r="K70" s="1"/>
      <c r="L70" s="1"/>
      <c r="M70" s="1"/>
      <c r="N70" s="31">
        <f>SUM(N11:N69)</f>
        <v>7</v>
      </c>
      <c r="O70" s="31">
        <f t="shared" ref="O70:X70" si="0">SUM(O11:O69)</f>
        <v>8</v>
      </c>
      <c r="P70" s="31">
        <f t="shared" si="0"/>
        <v>6</v>
      </c>
      <c r="Q70" s="31">
        <f t="shared" si="0"/>
        <v>3</v>
      </c>
      <c r="R70" s="31">
        <f t="shared" si="0"/>
        <v>2</v>
      </c>
      <c r="S70" s="31">
        <f t="shared" si="0"/>
        <v>0</v>
      </c>
      <c r="T70" s="31">
        <f t="shared" si="0"/>
        <v>0</v>
      </c>
      <c r="U70" s="31">
        <f t="shared" si="0"/>
        <v>0</v>
      </c>
      <c r="V70" s="31">
        <f t="shared" si="0"/>
        <v>0</v>
      </c>
      <c r="W70" s="31">
        <f t="shared" si="0"/>
        <v>0</v>
      </c>
      <c r="X70" s="31">
        <f t="shared" si="0"/>
        <v>0</v>
      </c>
      <c r="Y70" s="2"/>
    </row>
    <row r="71" spans="1:25" ht="24.95" customHeight="1">
      <c r="D71" s="199"/>
      <c r="G71" s="272">
        <f>COUNTIF(G5:G69,"Retender")</f>
        <v>10</v>
      </c>
    </row>
    <row r="72" spans="1:25" ht="24.95" customHeight="1">
      <c r="D72" s="200"/>
      <c r="G72" s="272"/>
    </row>
    <row r="73" spans="1:25" ht="24.95" customHeight="1">
      <c r="D73" s="201"/>
      <c r="G73" s="272"/>
    </row>
    <row r="74" spans="1:25" ht="24.95" customHeight="1">
      <c r="D74" s="201"/>
      <c r="G74" s="272"/>
    </row>
    <row r="75" spans="1:25" ht="24.95" customHeight="1">
      <c r="D75" s="201"/>
      <c r="G75" s="272"/>
    </row>
    <row r="76" spans="1:25" ht="24.95" customHeight="1">
      <c r="D76" s="201"/>
      <c r="G76" s="272"/>
    </row>
    <row r="77" spans="1:25" ht="24.95" customHeight="1">
      <c r="D77" s="194" t="s">
        <v>1322</v>
      </c>
      <c r="G77" s="273"/>
    </row>
    <row r="78" spans="1:25" ht="24.95" customHeight="1">
      <c r="D78" s="194" t="s">
        <v>1323</v>
      </c>
      <c r="G78" s="273"/>
    </row>
    <row r="79" spans="1:25" ht="24.95" customHeight="1"/>
    <row r="80" spans="1:25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</sheetData>
  <mergeCells count="164">
    <mergeCell ref="A3:V3"/>
    <mergeCell ref="X5:X7"/>
    <mergeCell ref="J5:J7"/>
    <mergeCell ref="N6:N7"/>
    <mergeCell ref="O6:O7"/>
    <mergeCell ref="P6:P7"/>
    <mergeCell ref="H5:H7"/>
    <mergeCell ref="I5:I7"/>
    <mergeCell ref="V6:V7"/>
    <mergeCell ref="K5:K7"/>
    <mergeCell ref="L5:L7"/>
    <mergeCell ref="M5:M7"/>
    <mergeCell ref="N5:W5"/>
    <mergeCell ref="A4:Y4"/>
    <mergeCell ref="W3:Y3"/>
    <mergeCell ref="Y5:Y7"/>
    <mergeCell ref="Q6:Q7"/>
    <mergeCell ref="R6:S6"/>
    <mergeCell ref="T6:U6"/>
    <mergeCell ref="W6:W7"/>
    <mergeCell ref="A5:A7"/>
    <mergeCell ref="B5:B7"/>
    <mergeCell ref="C5:C7"/>
    <mergeCell ref="D5:D7"/>
    <mergeCell ref="M11:M17"/>
    <mergeCell ref="A18:A24"/>
    <mergeCell ref="B18:B24"/>
    <mergeCell ref="C18:C24"/>
    <mergeCell ref="H18:H24"/>
    <mergeCell ref="J18:J24"/>
    <mergeCell ref="M18:M24"/>
    <mergeCell ref="A11:A17"/>
    <mergeCell ref="B11:B17"/>
    <mergeCell ref="C11:C17"/>
    <mergeCell ref="H11:H17"/>
    <mergeCell ref="M27:M28"/>
    <mergeCell ref="A31:A33"/>
    <mergeCell ref="B31:B33"/>
    <mergeCell ref="C31:C33"/>
    <mergeCell ref="H31:H33"/>
    <mergeCell ref="J31:J33"/>
    <mergeCell ref="M31:M33"/>
    <mergeCell ref="A27:A28"/>
    <mergeCell ref="B27:B28"/>
    <mergeCell ref="C27:C28"/>
    <mergeCell ref="H27:H28"/>
    <mergeCell ref="D27:D28"/>
    <mergeCell ref="D31:D33"/>
    <mergeCell ref="J27:J28"/>
    <mergeCell ref="G27:G28"/>
    <mergeCell ref="G31:G33"/>
    <mergeCell ref="M34:M36"/>
    <mergeCell ref="A37:A38"/>
    <mergeCell ref="B37:B38"/>
    <mergeCell ref="C37:C38"/>
    <mergeCell ref="H37:H38"/>
    <mergeCell ref="J37:J38"/>
    <mergeCell ref="M37:M38"/>
    <mergeCell ref="A34:A36"/>
    <mergeCell ref="B34:B36"/>
    <mergeCell ref="C34:C36"/>
    <mergeCell ref="H34:H36"/>
    <mergeCell ref="D34:D36"/>
    <mergeCell ref="D37:D38"/>
    <mergeCell ref="J34:J36"/>
    <mergeCell ref="G34:G36"/>
    <mergeCell ref="G37:G38"/>
    <mergeCell ref="M39:M43"/>
    <mergeCell ref="A45:A48"/>
    <mergeCell ref="B45:B48"/>
    <mergeCell ref="C45:C48"/>
    <mergeCell ref="H45:H48"/>
    <mergeCell ref="J45:J48"/>
    <mergeCell ref="M45:M48"/>
    <mergeCell ref="A39:A43"/>
    <mergeCell ref="B39:B43"/>
    <mergeCell ref="C39:C43"/>
    <mergeCell ref="H39:H43"/>
    <mergeCell ref="D39:D43"/>
    <mergeCell ref="D45:D48"/>
    <mergeCell ref="J39:J43"/>
    <mergeCell ref="G39:G43"/>
    <mergeCell ref="G45:G48"/>
    <mergeCell ref="M49:M51"/>
    <mergeCell ref="A52:A53"/>
    <mergeCell ref="B52:B53"/>
    <mergeCell ref="C52:C53"/>
    <mergeCell ref="H52:H53"/>
    <mergeCell ref="J52:J53"/>
    <mergeCell ref="M52:M53"/>
    <mergeCell ref="A49:A51"/>
    <mergeCell ref="B49:B51"/>
    <mergeCell ref="C49:C51"/>
    <mergeCell ref="H49:H51"/>
    <mergeCell ref="D52:D53"/>
    <mergeCell ref="D49:D51"/>
    <mergeCell ref="J49:J51"/>
    <mergeCell ref="G49:G51"/>
    <mergeCell ref="G52:G53"/>
    <mergeCell ref="J54:J55"/>
    <mergeCell ref="M54:M55"/>
    <mergeCell ref="A56:A57"/>
    <mergeCell ref="B56:B57"/>
    <mergeCell ref="C56:C57"/>
    <mergeCell ref="H56:H57"/>
    <mergeCell ref="J56:J57"/>
    <mergeCell ref="M56:M57"/>
    <mergeCell ref="A54:A55"/>
    <mergeCell ref="B54:B55"/>
    <mergeCell ref="C54:C55"/>
    <mergeCell ref="H54:H55"/>
    <mergeCell ref="D54:D55"/>
    <mergeCell ref="G54:G55"/>
    <mergeCell ref="G56:G57"/>
    <mergeCell ref="G65:G67"/>
    <mergeCell ref="G68:G69"/>
    <mergeCell ref="D56:D57"/>
    <mergeCell ref="D58:D60"/>
    <mergeCell ref="D61:D62"/>
    <mergeCell ref="D65:D67"/>
    <mergeCell ref="M61:M62"/>
    <mergeCell ref="A58:A60"/>
    <mergeCell ref="B58:B60"/>
    <mergeCell ref="C58:C60"/>
    <mergeCell ref="H58:H60"/>
    <mergeCell ref="G58:G60"/>
    <mergeCell ref="G61:G62"/>
    <mergeCell ref="B61:B62"/>
    <mergeCell ref="C61:C62"/>
    <mergeCell ref="C8:C10"/>
    <mergeCell ref="D8:D10"/>
    <mergeCell ref="D11:D17"/>
    <mergeCell ref="H8:H10"/>
    <mergeCell ref="J8:J10"/>
    <mergeCell ref="D18:D24"/>
    <mergeCell ref="J11:J17"/>
    <mergeCell ref="E5:E7"/>
    <mergeCell ref="F5:F7"/>
    <mergeCell ref="G11:G17"/>
    <mergeCell ref="G18:G24"/>
    <mergeCell ref="A2:Y2"/>
    <mergeCell ref="A1:Y1"/>
    <mergeCell ref="J65:J67"/>
    <mergeCell ref="M65:M67"/>
    <mergeCell ref="A68:A69"/>
    <mergeCell ref="B68:B69"/>
    <mergeCell ref="C68:C69"/>
    <mergeCell ref="H68:H69"/>
    <mergeCell ref="J68:J69"/>
    <mergeCell ref="M68:M69"/>
    <mergeCell ref="A65:A67"/>
    <mergeCell ref="B65:B67"/>
    <mergeCell ref="C65:C67"/>
    <mergeCell ref="H65:H67"/>
    <mergeCell ref="J58:J60"/>
    <mergeCell ref="M58:M60"/>
    <mergeCell ref="A61:A62"/>
    <mergeCell ref="A8:A10"/>
    <mergeCell ref="B8:B10"/>
    <mergeCell ref="D68:D69"/>
    <mergeCell ref="G5:G7"/>
    <mergeCell ref="G8:G10"/>
    <mergeCell ref="H61:H62"/>
    <mergeCell ref="J61:J62"/>
  </mergeCells>
  <pageMargins left="0.5" right="0.2" top="0.5" bottom="0.5" header="0.13" footer="0.13"/>
  <pageSetup paperSize="9" scale="61" orientation="landscape" r:id="rId1"/>
  <rowBreaks count="3" manualBreakCount="3">
    <brk id="33" max="24" man="1"/>
    <brk id="60" max="24" man="1"/>
    <brk id="90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Y214"/>
  <sheetViews>
    <sheetView showGridLines="0" view="pageBreakPreview" topLeftCell="A198" zoomScale="72" zoomScaleSheetLayoutView="72" workbookViewId="0">
      <selection activeCell="N190" sqref="N190"/>
    </sheetView>
  </sheetViews>
  <sheetFormatPr defaultRowHeight="15"/>
  <cols>
    <col min="1" max="1" width="4.5703125" style="14" customWidth="1"/>
    <col min="2" max="2" width="7.5703125" style="14" customWidth="1"/>
    <col min="3" max="3" width="9.85546875" customWidth="1"/>
    <col min="4" max="4" width="12.140625" customWidth="1"/>
    <col min="5" max="5" width="5.28515625" style="14" customWidth="1"/>
    <col min="6" max="6" width="31.7109375" customWidth="1"/>
    <col min="7" max="7" width="24.140625" style="310" customWidth="1"/>
    <col min="8" max="8" width="13.140625" customWidth="1"/>
    <col min="9" max="9" width="8.42578125" customWidth="1"/>
    <col min="10" max="11" width="9.28515625" style="14" customWidth="1"/>
    <col min="12" max="12" width="5.85546875" customWidth="1"/>
    <col min="13" max="13" width="9.5703125" style="17" customWidth="1"/>
    <col min="14" max="14" width="3.28515625" style="14" customWidth="1"/>
    <col min="15" max="23" width="5.7109375" customWidth="1"/>
    <col min="24" max="24" width="7.85546875" customWidth="1"/>
  </cols>
  <sheetData>
    <row r="1" spans="1:25">
      <c r="A1" s="535" t="s">
        <v>18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</row>
    <row r="2" spans="1:25" ht="16.5" customHeight="1">
      <c r="A2" s="537" t="str">
        <f>Patna!A2</f>
        <v>Progress Report for the construction of SSS ( Sanc. Year 2012 - 13 )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620"/>
    </row>
    <row r="3" spans="1:25">
      <c r="A3" s="387" t="s">
        <v>61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9"/>
      <c r="X3" s="390" t="str">
        <f>Summary!V3</f>
        <v>Date:-31.07.2014</v>
      </c>
      <c r="Y3" s="391"/>
    </row>
    <row r="4" spans="1:25" ht="15" customHeight="1">
      <c r="A4" s="488" t="s">
        <v>57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621"/>
    </row>
    <row r="5" spans="1:25" ht="18" customHeight="1">
      <c r="A5" s="396" t="s">
        <v>0</v>
      </c>
      <c r="B5" s="396" t="s">
        <v>1</v>
      </c>
      <c r="C5" s="559" t="s">
        <v>2</v>
      </c>
      <c r="D5" s="396" t="s">
        <v>3</v>
      </c>
      <c r="E5" s="396" t="s">
        <v>0</v>
      </c>
      <c r="F5" s="559" t="s">
        <v>4</v>
      </c>
      <c r="G5" s="559" t="s">
        <v>5</v>
      </c>
      <c r="H5" s="396" t="s">
        <v>5</v>
      </c>
      <c r="I5" s="396" t="s">
        <v>226</v>
      </c>
      <c r="J5" s="396" t="s">
        <v>225</v>
      </c>
      <c r="K5" s="396" t="s">
        <v>32</v>
      </c>
      <c r="L5" s="396" t="s">
        <v>19</v>
      </c>
      <c r="M5" s="396" t="s">
        <v>33</v>
      </c>
      <c r="N5" s="549" t="s">
        <v>15</v>
      </c>
      <c r="O5" s="550"/>
      <c r="P5" s="550"/>
      <c r="Q5" s="550"/>
      <c r="R5" s="550"/>
      <c r="S5" s="550"/>
      <c r="T5" s="550"/>
      <c r="U5" s="550"/>
      <c r="V5" s="550"/>
      <c r="W5" s="551"/>
      <c r="X5" s="396" t="s">
        <v>20</v>
      </c>
      <c r="Y5" s="531" t="s">
        <v>13</v>
      </c>
    </row>
    <row r="6" spans="1:25" ht="29.25" customHeight="1">
      <c r="A6" s="397"/>
      <c r="B6" s="397"/>
      <c r="C6" s="560"/>
      <c r="D6" s="397"/>
      <c r="E6" s="397"/>
      <c r="F6" s="560"/>
      <c r="G6" s="560"/>
      <c r="H6" s="397"/>
      <c r="I6" s="397"/>
      <c r="J6" s="397"/>
      <c r="K6" s="397"/>
      <c r="L6" s="397"/>
      <c r="M6" s="397"/>
      <c r="N6" s="626" t="s">
        <v>6</v>
      </c>
      <c r="O6" s="622" t="s">
        <v>14</v>
      </c>
      <c r="P6" s="624" t="s">
        <v>9</v>
      </c>
      <c r="Q6" s="396" t="s">
        <v>8</v>
      </c>
      <c r="R6" s="552" t="s">
        <v>16</v>
      </c>
      <c r="S6" s="553"/>
      <c r="T6" s="555" t="s">
        <v>17</v>
      </c>
      <c r="U6" s="556"/>
      <c r="V6" s="557" t="s">
        <v>12</v>
      </c>
      <c r="W6" s="557" t="s">
        <v>7</v>
      </c>
      <c r="X6" s="397"/>
      <c r="Y6" s="532"/>
    </row>
    <row r="7" spans="1:25" ht="27.75" customHeight="1">
      <c r="A7" s="398"/>
      <c r="B7" s="398"/>
      <c r="C7" s="561"/>
      <c r="D7" s="398"/>
      <c r="E7" s="398"/>
      <c r="F7" s="561"/>
      <c r="G7" s="561"/>
      <c r="H7" s="398"/>
      <c r="I7" s="398"/>
      <c r="J7" s="398"/>
      <c r="K7" s="398"/>
      <c r="L7" s="398"/>
      <c r="M7" s="398"/>
      <c r="N7" s="627"/>
      <c r="O7" s="623"/>
      <c r="P7" s="625"/>
      <c r="Q7" s="398"/>
      <c r="R7" s="102" t="s">
        <v>10</v>
      </c>
      <c r="S7" s="102" t="s">
        <v>11</v>
      </c>
      <c r="T7" s="102" t="s">
        <v>10</v>
      </c>
      <c r="U7" s="102" t="s">
        <v>11</v>
      </c>
      <c r="V7" s="558"/>
      <c r="W7" s="558"/>
      <c r="X7" s="398"/>
      <c r="Y7" s="533"/>
    </row>
    <row r="8" spans="1:25" s="12" customFormat="1" ht="30" customHeight="1">
      <c r="A8" s="445">
        <v>1</v>
      </c>
      <c r="B8" s="517" t="s">
        <v>1045</v>
      </c>
      <c r="C8" s="582" t="s">
        <v>998</v>
      </c>
      <c r="D8" s="565" t="s">
        <v>1616</v>
      </c>
      <c r="E8" s="97">
        <v>1</v>
      </c>
      <c r="F8" s="99" t="s">
        <v>1044</v>
      </c>
      <c r="G8" s="461" t="s">
        <v>1800</v>
      </c>
      <c r="H8" s="603"/>
      <c r="I8" s="582"/>
      <c r="J8" s="444">
        <v>328.4</v>
      </c>
      <c r="K8" s="98"/>
      <c r="L8" s="98"/>
      <c r="M8" s="444" t="s">
        <v>221</v>
      </c>
      <c r="N8" s="302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98"/>
    </row>
    <row r="9" spans="1:25" s="12" customFormat="1" ht="30" customHeight="1">
      <c r="A9" s="492"/>
      <c r="B9" s="547"/>
      <c r="C9" s="601"/>
      <c r="D9" s="610"/>
      <c r="E9" s="97">
        <v>2</v>
      </c>
      <c r="F9" s="99" t="s">
        <v>1043</v>
      </c>
      <c r="G9" s="618"/>
      <c r="H9" s="604"/>
      <c r="I9" s="601"/>
      <c r="J9" s="540"/>
      <c r="K9" s="98"/>
      <c r="L9" s="98"/>
      <c r="M9" s="540"/>
      <c r="N9" s="302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98"/>
    </row>
    <row r="10" spans="1:25" s="12" customFormat="1" ht="30" customHeight="1">
      <c r="A10" s="493"/>
      <c r="B10" s="518"/>
      <c r="C10" s="602"/>
      <c r="D10" s="614"/>
      <c r="E10" s="97">
        <v>3</v>
      </c>
      <c r="F10" s="99" t="s">
        <v>1042</v>
      </c>
      <c r="G10" s="462"/>
      <c r="H10" s="605"/>
      <c r="I10" s="602"/>
      <c r="J10" s="541"/>
      <c r="K10" s="98"/>
      <c r="L10" s="98"/>
      <c r="M10" s="541"/>
      <c r="N10" s="302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98"/>
    </row>
    <row r="11" spans="1:25" s="12" customFormat="1" ht="30" customHeight="1">
      <c r="A11" s="445">
        <v>2</v>
      </c>
      <c r="B11" s="517" t="s">
        <v>1041</v>
      </c>
      <c r="C11" s="582" t="s">
        <v>998</v>
      </c>
      <c r="D11" s="542" t="s">
        <v>1617</v>
      </c>
      <c r="E11" s="110">
        <v>1</v>
      </c>
      <c r="F11" s="99" t="s">
        <v>1040</v>
      </c>
      <c r="G11" s="611" t="s">
        <v>1680</v>
      </c>
      <c r="H11" s="603"/>
      <c r="I11" s="582"/>
      <c r="J11" s="444">
        <v>218.19</v>
      </c>
      <c r="K11" s="98"/>
      <c r="L11" s="98"/>
      <c r="M11" s="444" t="s">
        <v>221</v>
      </c>
      <c r="N11" s="302"/>
      <c r="O11" s="286"/>
      <c r="P11" s="286">
        <v>1</v>
      </c>
      <c r="Q11" s="285"/>
      <c r="R11" s="285"/>
      <c r="S11" s="285"/>
      <c r="T11" s="285"/>
      <c r="U11" s="285"/>
      <c r="V11" s="285"/>
      <c r="W11" s="285"/>
      <c r="X11" s="285"/>
      <c r="Y11" s="98"/>
    </row>
    <row r="12" spans="1:25" s="12" customFormat="1" ht="30" customHeight="1">
      <c r="A12" s="493"/>
      <c r="B12" s="518"/>
      <c r="C12" s="602"/>
      <c r="D12" s="614"/>
      <c r="E12" s="110">
        <v>2</v>
      </c>
      <c r="F12" s="99" t="s">
        <v>1039</v>
      </c>
      <c r="G12" s="613"/>
      <c r="H12" s="605"/>
      <c r="I12" s="602"/>
      <c r="J12" s="541"/>
      <c r="K12" s="98"/>
      <c r="L12" s="98"/>
      <c r="M12" s="541"/>
      <c r="N12" s="302"/>
      <c r="O12" s="286"/>
      <c r="P12" s="286">
        <v>1</v>
      </c>
      <c r="Q12" s="285"/>
      <c r="R12" s="285"/>
      <c r="S12" s="285"/>
      <c r="T12" s="285"/>
      <c r="U12" s="285"/>
      <c r="V12" s="285"/>
      <c r="W12" s="285"/>
      <c r="X12" s="285"/>
      <c r="Y12" s="98"/>
    </row>
    <row r="13" spans="1:25" s="12" customFormat="1" ht="30" customHeight="1">
      <c r="A13" s="445">
        <v>3</v>
      </c>
      <c r="B13" s="517" t="s">
        <v>1038</v>
      </c>
      <c r="C13" s="582" t="s">
        <v>998</v>
      </c>
      <c r="D13" s="565" t="s">
        <v>1618</v>
      </c>
      <c r="E13" s="110">
        <v>1</v>
      </c>
      <c r="F13" s="99" t="s">
        <v>1037</v>
      </c>
      <c r="G13" s="611" t="s">
        <v>1681</v>
      </c>
      <c r="H13" s="603"/>
      <c r="I13" s="582"/>
      <c r="J13" s="444">
        <v>326.11</v>
      </c>
      <c r="K13" s="98"/>
      <c r="L13" s="98"/>
      <c r="M13" s="444" t="s">
        <v>221</v>
      </c>
      <c r="N13" s="302">
        <v>1</v>
      </c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98"/>
    </row>
    <row r="14" spans="1:25" s="12" customFormat="1" ht="30" customHeight="1">
      <c r="A14" s="492"/>
      <c r="B14" s="547"/>
      <c r="C14" s="601"/>
      <c r="D14" s="610"/>
      <c r="E14" s="110">
        <v>2</v>
      </c>
      <c r="F14" s="99" t="s">
        <v>1036</v>
      </c>
      <c r="G14" s="612"/>
      <c r="H14" s="604"/>
      <c r="I14" s="601"/>
      <c r="J14" s="540"/>
      <c r="K14" s="98"/>
      <c r="L14" s="98"/>
      <c r="M14" s="540"/>
      <c r="N14" s="302"/>
      <c r="O14" s="286"/>
      <c r="P14" s="286"/>
      <c r="Q14" s="286">
        <v>1</v>
      </c>
      <c r="R14" s="285"/>
      <c r="S14" s="285"/>
      <c r="T14" s="285"/>
      <c r="U14" s="285"/>
      <c r="V14" s="285"/>
      <c r="W14" s="285"/>
      <c r="X14" s="285"/>
      <c r="Y14" s="98"/>
    </row>
    <row r="15" spans="1:25" s="12" customFormat="1" ht="30" customHeight="1">
      <c r="A15" s="493"/>
      <c r="B15" s="518"/>
      <c r="C15" s="602"/>
      <c r="D15" s="614"/>
      <c r="E15" s="110">
        <v>3</v>
      </c>
      <c r="F15" s="99" t="s">
        <v>1035</v>
      </c>
      <c r="G15" s="613"/>
      <c r="H15" s="605"/>
      <c r="I15" s="602"/>
      <c r="J15" s="541"/>
      <c r="K15" s="98"/>
      <c r="L15" s="98"/>
      <c r="M15" s="541"/>
      <c r="N15" s="302"/>
      <c r="O15" s="286"/>
      <c r="P15" s="286"/>
      <c r="Q15" s="286">
        <v>1</v>
      </c>
      <c r="R15" s="285"/>
      <c r="S15" s="285"/>
      <c r="T15" s="285"/>
      <c r="U15" s="285"/>
      <c r="V15" s="285"/>
      <c r="W15" s="285"/>
      <c r="X15" s="285"/>
      <c r="Y15" s="98"/>
    </row>
    <row r="16" spans="1:25" s="12" customFormat="1" ht="30" customHeight="1">
      <c r="A16" s="445">
        <v>4</v>
      </c>
      <c r="B16" s="517" t="s">
        <v>1034</v>
      </c>
      <c r="C16" s="582" t="s">
        <v>998</v>
      </c>
      <c r="D16" s="542" t="s">
        <v>1619</v>
      </c>
      <c r="E16" s="110">
        <v>1</v>
      </c>
      <c r="F16" s="100" t="s">
        <v>1033</v>
      </c>
      <c r="G16" s="611" t="s">
        <v>1682</v>
      </c>
      <c r="H16" s="603"/>
      <c r="I16" s="582"/>
      <c r="J16" s="444">
        <v>218.7</v>
      </c>
      <c r="K16" s="98"/>
      <c r="L16" s="98"/>
      <c r="M16" s="444" t="s">
        <v>221</v>
      </c>
      <c r="N16" s="302">
        <v>1</v>
      </c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98"/>
    </row>
    <row r="17" spans="1:25" s="12" customFormat="1" ht="30" customHeight="1">
      <c r="A17" s="493"/>
      <c r="B17" s="518"/>
      <c r="C17" s="602"/>
      <c r="D17" s="614"/>
      <c r="E17" s="110">
        <v>2</v>
      </c>
      <c r="F17" s="100" t="s">
        <v>939</v>
      </c>
      <c r="G17" s="613"/>
      <c r="H17" s="605"/>
      <c r="I17" s="602"/>
      <c r="J17" s="541"/>
      <c r="K17" s="98"/>
      <c r="L17" s="98"/>
      <c r="M17" s="541"/>
      <c r="N17" s="302">
        <v>1</v>
      </c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98"/>
    </row>
    <row r="18" spans="1:25" s="12" customFormat="1" ht="30" customHeight="1">
      <c r="A18" s="109">
        <v>5</v>
      </c>
      <c r="B18" s="118" t="s">
        <v>1032</v>
      </c>
      <c r="C18" s="127" t="s">
        <v>998</v>
      </c>
      <c r="D18" s="154" t="s">
        <v>1620</v>
      </c>
      <c r="E18" s="110">
        <v>1</v>
      </c>
      <c r="F18" s="100" t="s">
        <v>1031</v>
      </c>
      <c r="G18" s="309" t="s">
        <v>1683</v>
      </c>
      <c r="H18" s="130"/>
      <c r="I18" s="127"/>
      <c r="J18" s="121">
        <v>111.41</v>
      </c>
      <c r="K18" s="98"/>
      <c r="L18" s="98"/>
      <c r="M18" s="121" t="s">
        <v>221</v>
      </c>
      <c r="N18" s="302">
        <v>1</v>
      </c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98"/>
    </row>
    <row r="19" spans="1:25" s="12" customFormat="1" ht="30" customHeight="1">
      <c r="A19" s="109">
        <v>6</v>
      </c>
      <c r="B19" s="118" t="s">
        <v>1030</v>
      </c>
      <c r="C19" s="127" t="s">
        <v>998</v>
      </c>
      <c r="D19" s="154" t="s">
        <v>1621</v>
      </c>
      <c r="E19" s="110">
        <v>1</v>
      </c>
      <c r="F19" s="100" t="s">
        <v>1029</v>
      </c>
      <c r="G19" s="309" t="s">
        <v>1684</v>
      </c>
      <c r="H19" s="130"/>
      <c r="I19" s="127"/>
      <c r="J19" s="121">
        <v>109.83</v>
      </c>
      <c r="K19" s="98"/>
      <c r="L19" s="98"/>
      <c r="M19" s="121" t="s">
        <v>221</v>
      </c>
      <c r="N19" s="302"/>
      <c r="O19" s="286"/>
      <c r="P19" s="286">
        <v>1</v>
      </c>
      <c r="Q19" s="285"/>
      <c r="R19" s="285"/>
      <c r="S19" s="285"/>
      <c r="T19" s="285"/>
      <c r="U19" s="285"/>
      <c r="V19" s="285"/>
      <c r="W19" s="285"/>
      <c r="X19" s="285"/>
      <c r="Y19" s="98"/>
    </row>
    <row r="20" spans="1:25" s="12" customFormat="1" ht="30" customHeight="1">
      <c r="A20" s="109">
        <v>7</v>
      </c>
      <c r="B20" s="118" t="s">
        <v>1028</v>
      </c>
      <c r="C20" s="127" t="s">
        <v>998</v>
      </c>
      <c r="D20" s="153" t="s">
        <v>1622</v>
      </c>
      <c r="E20" s="110">
        <v>1</v>
      </c>
      <c r="F20" s="100" t="s">
        <v>1027</v>
      </c>
      <c r="G20" s="309" t="s">
        <v>1685</v>
      </c>
      <c r="H20" s="130"/>
      <c r="I20" s="127"/>
      <c r="J20" s="121">
        <v>105.25</v>
      </c>
      <c r="K20" s="98"/>
      <c r="L20" s="98"/>
      <c r="M20" s="121" t="s">
        <v>221</v>
      </c>
      <c r="N20" s="302"/>
      <c r="O20" s="286"/>
      <c r="P20" s="286"/>
      <c r="Q20" s="286">
        <v>1</v>
      </c>
      <c r="R20" s="285"/>
      <c r="S20" s="285"/>
      <c r="T20" s="285"/>
      <c r="U20" s="285"/>
      <c r="V20" s="285"/>
      <c r="W20" s="285"/>
      <c r="X20" s="285"/>
      <c r="Y20" s="98"/>
    </row>
    <row r="21" spans="1:25" s="12" customFormat="1" ht="30" customHeight="1">
      <c r="A21" s="109">
        <v>8</v>
      </c>
      <c r="B21" s="118" t="s">
        <v>1026</v>
      </c>
      <c r="C21" s="127" t="s">
        <v>998</v>
      </c>
      <c r="D21" s="153" t="s">
        <v>1623</v>
      </c>
      <c r="E21" s="110">
        <v>1</v>
      </c>
      <c r="F21" s="100" t="s">
        <v>1025</v>
      </c>
      <c r="G21" s="309" t="s">
        <v>1686</v>
      </c>
      <c r="H21" s="130"/>
      <c r="I21" s="127"/>
      <c r="J21" s="121">
        <v>109.98</v>
      </c>
      <c r="K21" s="98"/>
      <c r="L21" s="98"/>
      <c r="M21" s="121" t="s">
        <v>221</v>
      </c>
      <c r="N21" s="302"/>
      <c r="O21" s="286"/>
      <c r="P21" s="286">
        <v>1</v>
      </c>
      <c r="Q21" s="285"/>
      <c r="R21" s="285"/>
      <c r="S21" s="285"/>
      <c r="T21" s="285"/>
      <c r="U21" s="285"/>
      <c r="V21" s="285"/>
      <c r="W21" s="285"/>
      <c r="X21" s="285"/>
      <c r="Y21" s="98"/>
    </row>
    <row r="22" spans="1:25" s="12" customFormat="1" ht="30" customHeight="1">
      <c r="A22" s="109">
        <v>9</v>
      </c>
      <c r="B22" s="118" t="s">
        <v>1024</v>
      </c>
      <c r="C22" s="127" t="s">
        <v>998</v>
      </c>
      <c r="D22" s="153" t="s">
        <v>1624</v>
      </c>
      <c r="E22" s="110">
        <v>1</v>
      </c>
      <c r="F22" s="100" t="s">
        <v>1023</v>
      </c>
      <c r="G22" s="309" t="s">
        <v>1687</v>
      </c>
      <c r="H22" s="130"/>
      <c r="I22" s="127"/>
      <c r="J22" s="121">
        <v>109.1</v>
      </c>
      <c r="K22" s="98"/>
      <c r="L22" s="98"/>
      <c r="M22" s="121" t="s">
        <v>221</v>
      </c>
      <c r="N22" s="302">
        <v>1</v>
      </c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98"/>
    </row>
    <row r="23" spans="1:25" s="12" customFormat="1" ht="30" customHeight="1">
      <c r="A23" s="109">
        <v>10</v>
      </c>
      <c r="B23" s="118" t="s">
        <v>1022</v>
      </c>
      <c r="C23" s="127" t="s">
        <v>998</v>
      </c>
      <c r="D23" s="153" t="s">
        <v>1625</v>
      </c>
      <c r="E23" s="110">
        <v>1</v>
      </c>
      <c r="F23" s="100" t="s">
        <v>1021</v>
      </c>
      <c r="G23" s="309" t="s">
        <v>1688</v>
      </c>
      <c r="H23" s="130"/>
      <c r="I23" s="127"/>
      <c r="J23" s="121">
        <v>110.03</v>
      </c>
      <c r="K23" s="98"/>
      <c r="L23" s="98"/>
      <c r="M23" s="121" t="s">
        <v>221</v>
      </c>
      <c r="N23" s="302"/>
      <c r="O23" s="286"/>
      <c r="P23" s="286"/>
      <c r="Q23" s="286">
        <v>1</v>
      </c>
      <c r="R23" s="285"/>
      <c r="S23" s="285"/>
      <c r="T23" s="285"/>
      <c r="U23" s="285"/>
      <c r="V23" s="285"/>
      <c r="W23" s="285"/>
      <c r="X23" s="285"/>
      <c r="Y23" s="98"/>
    </row>
    <row r="24" spans="1:25" s="12" customFormat="1" ht="30" customHeight="1">
      <c r="A24" s="109">
        <v>11</v>
      </c>
      <c r="B24" s="118" t="s">
        <v>1020</v>
      </c>
      <c r="C24" s="127" t="s">
        <v>998</v>
      </c>
      <c r="D24" s="153" t="s">
        <v>1626</v>
      </c>
      <c r="E24" s="110">
        <v>1</v>
      </c>
      <c r="F24" s="100" t="s">
        <v>1019</v>
      </c>
      <c r="G24" s="309" t="s">
        <v>1687</v>
      </c>
      <c r="H24" s="130"/>
      <c r="I24" s="127"/>
      <c r="J24" s="121">
        <v>108.82</v>
      </c>
      <c r="K24" s="98"/>
      <c r="L24" s="98"/>
      <c r="M24" s="121" t="s">
        <v>221</v>
      </c>
      <c r="N24" s="302"/>
      <c r="O24" s="286"/>
      <c r="P24" s="286"/>
      <c r="Q24" s="286">
        <v>1</v>
      </c>
      <c r="R24" s="285"/>
      <c r="S24" s="285"/>
      <c r="T24" s="285"/>
      <c r="U24" s="285"/>
      <c r="V24" s="285"/>
      <c r="W24" s="285"/>
      <c r="X24" s="285"/>
      <c r="Y24" s="98"/>
    </row>
    <row r="25" spans="1:25" s="12" customFormat="1" ht="30" customHeight="1">
      <c r="A25" s="445">
        <v>12</v>
      </c>
      <c r="B25" s="517" t="s">
        <v>1018</v>
      </c>
      <c r="C25" s="582" t="s">
        <v>998</v>
      </c>
      <c r="D25" s="467" t="s">
        <v>1627</v>
      </c>
      <c r="E25" s="110">
        <v>1</v>
      </c>
      <c r="F25" s="100" t="s">
        <v>1017</v>
      </c>
      <c r="G25" s="433" t="s">
        <v>1800</v>
      </c>
      <c r="H25" s="603"/>
      <c r="I25" s="582"/>
      <c r="J25" s="444">
        <v>219.01</v>
      </c>
      <c r="K25" s="98"/>
      <c r="L25" s="98"/>
      <c r="M25" s="444" t="s">
        <v>221</v>
      </c>
      <c r="N25" s="302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98"/>
    </row>
    <row r="26" spans="1:25" s="12" customFormat="1" ht="30" customHeight="1">
      <c r="A26" s="493"/>
      <c r="B26" s="518"/>
      <c r="C26" s="602"/>
      <c r="D26" s="614"/>
      <c r="E26" s="110">
        <v>2</v>
      </c>
      <c r="F26" s="100" t="s">
        <v>1016</v>
      </c>
      <c r="G26" s="435"/>
      <c r="H26" s="605"/>
      <c r="I26" s="602"/>
      <c r="J26" s="541"/>
      <c r="K26" s="98"/>
      <c r="L26" s="98"/>
      <c r="M26" s="541"/>
      <c r="N26" s="302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98"/>
    </row>
    <row r="27" spans="1:25" s="12" customFormat="1" ht="30" customHeight="1">
      <c r="A27" s="109">
        <v>13</v>
      </c>
      <c r="B27" s="118" t="s">
        <v>1015</v>
      </c>
      <c r="C27" s="127" t="s">
        <v>998</v>
      </c>
      <c r="D27" s="153" t="s">
        <v>1628</v>
      </c>
      <c r="E27" s="110">
        <v>1</v>
      </c>
      <c r="F27" s="100" t="s">
        <v>1014</v>
      </c>
      <c r="G27" s="309" t="s">
        <v>1689</v>
      </c>
      <c r="H27" s="130"/>
      <c r="I27" s="127"/>
      <c r="J27" s="121">
        <v>110.53</v>
      </c>
      <c r="K27" s="98"/>
      <c r="L27" s="98"/>
      <c r="M27" s="121" t="s">
        <v>221</v>
      </c>
      <c r="N27" s="302"/>
      <c r="O27" s="286"/>
      <c r="P27" s="286">
        <v>1</v>
      </c>
      <c r="Q27" s="285"/>
      <c r="R27" s="285"/>
      <c r="S27" s="285"/>
      <c r="T27" s="285"/>
      <c r="U27" s="285"/>
      <c r="V27" s="285"/>
      <c r="W27" s="285"/>
      <c r="X27" s="285"/>
      <c r="Y27" s="98"/>
    </row>
    <row r="28" spans="1:25" s="12" customFormat="1" ht="30" customHeight="1">
      <c r="A28" s="445">
        <v>14</v>
      </c>
      <c r="B28" s="517" t="s">
        <v>1013</v>
      </c>
      <c r="C28" s="582" t="s">
        <v>998</v>
      </c>
      <c r="D28" s="467" t="s">
        <v>1629</v>
      </c>
      <c r="E28" s="110">
        <v>1</v>
      </c>
      <c r="F28" s="100" t="s">
        <v>1012</v>
      </c>
      <c r="G28" s="611" t="s">
        <v>1690</v>
      </c>
      <c r="H28" s="603"/>
      <c r="I28" s="582"/>
      <c r="J28" s="444">
        <v>335.31</v>
      </c>
      <c r="K28" s="98"/>
      <c r="L28" s="98"/>
      <c r="M28" s="444" t="s">
        <v>221</v>
      </c>
      <c r="N28" s="302">
        <v>1</v>
      </c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98"/>
    </row>
    <row r="29" spans="1:25" s="12" customFormat="1" ht="30" customHeight="1">
      <c r="A29" s="492"/>
      <c r="B29" s="547"/>
      <c r="C29" s="601"/>
      <c r="D29" s="610"/>
      <c r="E29" s="110">
        <v>2</v>
      </c>
      <c r="F29" s="100" t="s">
        <v>1011</v>
      </c>
      <c r="G29" s="612"/>
      <c r="H29" s="604"/>
      <c r="I29" s="601"/>
      <c r="J29" s="540"/>
      <c r="K29" s="98"/>
      <c r="L29" s="98"/>
      <c r="M29" s="540"/>
      <c r="N29" s="302">
        <v>1</v>
      </c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98"/>
    </row>
    <row r="30" spans="1:25" s="12" customFormat="1" ht="30" customHeight="1">
      <c r="A30" s="493"/>
      <c r="B30" s="518"/>
      <c r="C30" s="602"/>
      <c r="D30" s="614"/>
      <c r="E30" s="110">
        <v>3</v>
      </c>
      <c r="F30" s="100" t="s">
        <v>1010</v>
      </c>
      <c r="G30" s="613"/>
      <c r="H30" s="605"/>
      <c r="I30" s="602"/>
      <c r="J30" s="541"/>
      <c r="K30" s="98"/>
      <c r="L30" s="98"/>
      <c r="M30" s="541"/>
      <c r="N30" s="302"/>
      <c r="O30" s="286"/>
      <c r="P30" s="286">
        <v>1</v>
      </c>
      <c r="Q30" s="285"/>
      <c r="R30" s="285"/>
      <c r="S30" s="285"/>
      <c r="T30" s="285"/>
      <c r="U30" s="285"/>
      <c r="V30" s="285"/>
      <c r="W30" s="285"/>
      <c r="X30" s="285"/>
      <c r="Y30" s="98"/>
    </row>
    <row r="31" spans="1:25" s="12" customFormat="1" ht="30" customHeight="1">
      <c r="A31" s="109">
        <v>15</v>
      </c>
      <c r="B31" s="118" t="s">
        <v>1009</v>
      </c>
      <c r="C31" s="127" t="s">
        <v>998</v>
      </c>
      <c r="D31" s="153" t="s">
        <v>1630</v>
      </c>
      <c r="E31" s="110">
        <v>1</v>
      </c>
      <c r="F31" s="100" t="s">
        <v>1008</v>
      </c>
      <c r="G31" s="309" t="s">
        <v>1691</v>
      </c>
      <c r="H31" s="130"/>
      <c r="I31" s="127"/>
      <c r="J31" s="121">
        <v>109.85</v>
      </c>
      <c r="K31" s="98"/>
      <c r="L31" s="98"/>
      <c r="M31" s="121" t="s">
        <v>221</v>
      </c>
      <c r="N31" s="302"/>
      <c r="O31" s="286"/>
      <c r="P31" s="286"/>
      <c r="Q31" s="286">
        <v>1</v>
      </c>
      <c r="R31" s="285"/>
      <c r="S31" s="285"/>
      <c r="T31" s="285"/>
      <c r="U31" s="285"/>
      <c r="V31" s="285"/>
      <c r="W31" s="285"/>
      <c r="X31" s="285"/>
      <c r="Y31" s="98"/>
    </row>
    <row r="32" spans="1:25" s="12" customFormat="1" ht="30" customHeight="1">
      <c r="A32" s="445">
        <v>16</v>
      </c>
      <c r="B32" s="517" t="s">
        <v>1007</v>
      </c>
      <c r="C32" s="582" t="s">
        <v>998</v>
      </c>
      <c r="D32" s="467" t="s">
        <v>1631</v>
      </c>
      <c r="E32" s="110">
        <v>1</v>
      </c>
      <c r="F32" s="100" t="s">
        <v>1006</v>
      </c>
      <c r="G32" s="611" t="s">
        <v>1692</v>
      </c>
      <c r="H32" s="603"/>
      <c r="I32" s="582"/>
      <c r="J32" s="444">
        <v>329.08</v>
      </c>
      <c r="K32" s="98"/>
      <c r="L32" s="98"/>
      <c r="M32" s="444" t="s">
        <v>221</v>
      </c>
      <c r="N32" s="302"/>
      <c r="O32" s="286"/>
      <c r="P32" s="286">
        <v>1</v>
      </c>
      <c r="Q32" s="285"/>
      <c r="R32" s="285"/>
      <c r="S32" s="285"/>
      <c r="T32" s="285"/>
      <c r="U32" s="285"/>
      <c r="V32" s="285"/>
      <c r="W32" s="285"/>
      <c r="X32" s="285"/>
      <c r="Y32" s="98"/>
    </row>
    <row r="33" spans="1:25" s="12" customFormat="1" ht="30" customHeight="1">
      <c r="A33" s="492"/>
      <c r="B33" s="547"/>
      <c r="C33" s="601"/>
      <c r="D33" s="610"/>
      <c r="E33" s="110">
        <v>2</v>
      </c>
      <c r="F33" s="100" t="s">
        <v>1005</v>
      </c>
      <c r="G33" s="612"/>
      <c r="H33" s="604"/>
      <c r="I33" s="601"/>
      <c r="J33" s="540"/>
      <c r="K33" s="98"/>
      <c r="L33" s="98"/>
      <c r="M33" s="540"/>
      <c r="N33" s="302"/>
      <c r="O33" s="286"/>
      <c r="P33" s="286">
        <v>1</v>
      </c>
      <c r="Q33" s="285"/>
      <c r="R33" s="285"/>
      <c r="S33" s="285"/>
      <c r="T33" s="285"/>
      <c r="U33" s="285"/>
      <c r="V33" s="285"/>
      <c r="W33" s="285"/>
      <c r="X33" s="285"/>
      <c r="Y33" s="98"/>
    </row>
    <row r="34" spans="1:25" s="12" customFormat="1" ht="30" customHeight="1">
      <c r="A34" s="493"/>
      <c r="B34" s="518"/>
      <c r="C34" s="602"/>
      <c r="D34" s="614"/>
      <c r="E34" s="110">
        <v>3</v>
      </c>
      <c r="F34" s="100" t="s">
        <v>1004</v>
      </c>
      <c r="G34" s="613"/>
      <c r="H34" s="605"/>
      <c r="I34" s="602"/>
      <c r="J34" s="541"/>
      <c r="K34" s="98"/>
      <c r="L34" s="98"/>
      <c r="M34" s="541"/>
      <c r="N34" s="302"/>
      <c r="O34" s="286"/>
      <c r="P34" s="286">
        <v>1</v>
      </c>
      <c r="Q34" s="285"/>
      <c r="R34" s="285"/>
      <c r="S34" s="285"/>
      <c r="T34" s="285"/>
      <c r="U34" s="285"/>
      <c r="V34" s="285"/>
      <c r="W34" s="285"/>
      <c r="X34" s="285"/>
      <c r="Y34" s="98"/>
    </row>
    <row r="35" spans="1:25" s="12" customFormat="1" ht="30" customHeight="1">
      <c r="A35" s="109">
        <v>17</v>
      </c>
      <c r="B35" s="118" t="s">
        <v>1003</v>
      </c>
      <c r="C35" s="127" t="s">
        <v>998</v>
      </c>
      <c r="D35" s="153" t="s">
        <v>1632</v>
      </c>
      <c r="E35" s="110">
        <v>1</v>
      </c>
      <c r="F35" s="100" t="s">
        <v>1002</v>
      </c>
      <c r="G35" s="309" t="s">
        <v>1692</v>
      </c>
      <c r="H35" s="130"/>
      <c r="I35" s="127"/>
      <c r="J35" s="121">
        <v>112.06</v>
      </c>
      <c r="K35" s="98"/>
      <c r="L35" s="98"/>
      <c r="M35" s="121" t="s">
        <v>221</v>
      </c>
      <c r="N35" s="302"/>
      <c r="O35" s="286"/>
      <c r="P35" s="286">
        <v>1</v>
      </c>
      <c r="Q35" s="285"/>
      <c r="R35" s="285"/>
      <c r="S35" s="285"/>
      <c r="T35" s="285"/>
      <c r="U35" s="285"/>
      <c r="V35" s="285"/>
      <c r="W35" s="285"/>
      <c r="X35" s="285"/>
      <c r="Y35" s="98"/>
    </row>
    <row r="36" spans="1:25" s="12" customFormat="1" ht="30" customHeight="1">
      <c r="A36" s="445">
        <v>18</v>
      </c>
      <c r="B36" s="517" t="s">
        <v>1001</v>
      </c>
      <c r="C36" s="582" t="s">
        <v>998</v>
      </c>
      <c r="D36" s="467" t="s">
        <v>1633</v>
      </c>
      <c r="E36" s="110">
        <v>1</v>
      </c>
      <c r="F36" s="100" t="s">
        <v>726</v>
      </c>
      <c r="G36" s="433" t="s">
        <v>1800</v>
      </c>
      <c r="H36" s="603"/>
      <c r="I36" s="582"/>
      <c r="J36" s="444">
        <v>219.2</v>
      </c>
      <c r="K36" s="98"/>
      <c r="L36" s="98"/>
      <c r="M36" s="444" t="s">
        <v>221</v>
      </c>
      <c r="N36" s="302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98"/>
    </row>
    <row r="37" spans="1:25" s="12" customFormat="1" ht="30" customHeight="1">
      <c r="A37" s="493"/>
      <c r="B37" s="518"/>
      <c r="C37" s="602"/>
      <c r="D37" s="614"/>
      <c r="E37" s="110">
        <v>2</v>
      </c>
      <c r="F37" s="100" t="s">
        <v>1000</v>
      </c>
      <c r="G37" s="435"/>
      <c r="H37" s="605"/>
      <c r="I37" s="602"/>
      <c r="J37" s="541"/>
      <c r="K37" s="98"/>
      <c r="L37" s="98"/>
      <c r="M37" s="541"/>
      <c r="N37" s="302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98"/>
    </row>
    <row r="38" spans="1:25" s="12" customFormat="1" ht="30" customHeight="1">
      <c r="A38" s="109">
        <v>19</v>
      </c>
      <c r="B38" s="118" t="s">
        <v>999</v>
      </c>
      <c r="C38" s="127" t="s">
        <v>998</v>
      </c>
      <c r="D38" s="153" t="s">
        <v>1634</v>
      </c>
      <c r="E38" s="110">
        <v>1</v>
      </c>
      <c r="F38" s="100" t="s">
        <v>509</v>
      </c>
      <c r="G38" s="309" t="s">
        <v>1693</v>
      </c>
      <c r="H38" s="130"/>
      <c r="I38" s="127"/>
      <c r="J38" s="121">
        <v>109.21</v>
      </c>
      <c r="K38" s="98"/>
      <c r="L38" s="98"/>
      <c r="M38" s="121" t="s">
        <v>221</v>
      </c>
      <c r="N38" s="302"/>
      <c r="O38" s="286"/>
      <c r="P38" s="286">
        <v>1</v>
      </c>
      <c r="Q38" s="285"/>
      <c r="R38" s="285"/>
      <c r="S38" s="285"/>
      <c r="T38" s="285"/>
      <c r="U38" s="285"/>
      <c r="V38" s="285"/>
      <c r="W38" s="285"/>
      <c r="X38" s="285"/>
      <c r="Y38" s="98"/>
    </row>
    <row r="39" spans="1:25" s="12" customFormat="1" ht="30" customHeight="1">
      <c r="A39" s="445">
        <v>20</v>
      </c>
      <c r="B39" s="517" t="s">
        <v>997</v>
      </c>
      <c r="C39" s="582" t="s">
        <v>929</v>
      </c>
      <c r="D39" s="609" t="s">
        <v>1635</v>
      </c>
      <c r="E39" s="110">
        <v>1</v>
      </c>
      <c r="F39" s="100" t="s">
        <v>996</v>
      </c>
      <c r="G39" s="611" t="s">
        <v>1694</v>
      </c>
      <c r="H39" s="606"/>
      <c r="I39" s="582"/>
      <c r="J39" s="444">
        <v>1014.79</v>
      </c>
      <c r="K39" s="98"/>
      <c r="L39" s="98"/>
      <c r="M39" s="444" t="s">
        <v>221</v>
      </c>
      <c r="N39" s="302"/>
      <c r="O39" s="286"/>
      <c r="P39" s="286">
        <v>1</v>
      </c>
      <c r="Q39" s="285"/>
      <c r="R39" s="285"/>
      <c r="S39" s="285"/>
      <c r="T39" s="285"/>
      <c r="U39" s="285"/>
      <c r="V39" s="285"/>
      <c r="W39" s="285"/>
      <c r="X39" s="285"/>
      <c r="Y39" s="98"/>
    </row>
    <row r="40" spans="1:25" s="12" customFormat="1" ht="30" customHeight="1">
      <c r="A40" s="492"/>
      <c r="B40" s="547"/>
      <c r="C40" s="601"/>
      <c r="D40" s="610"/>
      <c r="E40" s="110">
        <v>2</v>
      </c>
      <c r="F40" s="100" t="s">
        <v>995</v>
      </c>
      <c r="G40" s="612"/>
      <c r="H40" s="607"/>
      <c r="I40" s="601"/>
      <c r="J40" s="540"/>
      <c r="K40" s="98"/>
      <c r="L40" s="98"/>
      <c r="M40" s="540"/>
      <c r="N40" s="302"/>
      <c r="O40" s="286"/>
      <c r="P40" s="286">
        <v>1</v>
      </c>
      <c r="Q40" s="285"/>
      <c r="R40" s="285"/>
      <c r="S40" s="285"/>
      <c r="T40" s="285"/>
      <c r="U40" s="285"/>
      <c r="V40" s="285"/>
      <c r="W40" s="285"/>
      <c r="X40" s="285"/>
      <c r="Y40" s="98"/>
    </row>
    <row r="41" spans="1:25" s="12" customFormat="1" ht="30" customHeight="1">
      <c r="A41" s="492"/>
      <c r="B41" s="547"/>
      <c r="C41" s="601"/>
      <c r="D41" s="610"/>
      <c r="E41" s="110">
        <v>3</v>
      </c>
      <c r="F41" s="99" t="s">
        <v>994</v>
      </c>
      <c r="G41" s="612"/>
      <c r="H41" s="607"/>
      <c r="I41" s="601"/>
      <c r="J41" s="540"/>
      <c r="K41" s="98"/>
      <c r="L41" s="98"/>
      <c r="M41" s="540"/>
      <c r="N41" s="302">
        <v>1</v>
      </c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98"/>
    </row>
    <row r="42" spans="1:25" s="12" customFormat="1" ht="30" customHeight="1">
      <c r="A42" s="492"/>
      <c r="B42" s="547"/>
      <c r="C42" s="601"/>
      <c r="D42" s="610"/>
      <c r="E42" s="110">
        <v>4</v>
      </c>
      <c r="F42" s="100" t="s">
        <v>993</v>
      </c>
      <c r="G42" s="612"/>
      <c r="H42" s="607"/>
      <c r="I42" s="601"/>
      <c r="J42" s="540"/>
      <c r="K42" s="98"/>
      <c r="L42" s="98"/>
      <c r="M42" s="540"/>
      <c r="N42" s="302"/>
      <c r="O42" s="286"/>
      <c r="P42" s="286">
        <v>1</v>
      </c>
      <c r="Q42" s="285"/>
      <c r="R42" s="285"/>
      <c r="S42" s="285"/>
      <c r="T42" s="285"/>
      <c r="U42" s="285"/>
      <c r="V42" s="285"/>
      <c r="W42" s="285"/>
      <c r="X42" s="285"/>
      <c r="Y42" s="98"/>
    </row>
    <row r="43" spans="1:25" s="12" customFormat="1" ht="30" customHeight="1">
      <c r="A43" s="492"/>
      <c r="B43" s="547"/>
      <c r="C43" s="601"/>
      <c r="D43" s="610"/>
      <c r="E43" s="110">
        <v>5</v>
      </c>
      <c r="F43" s="100" t="s">
        <v>992</v>
      </c>
      <c r="G43" s="612"/>
      <c r="H43" s="607"/>
      <c r="I43" s="601"/>
      <c r="J43" s="540"/>
      <c r="K43" s="98"/>
      <c r="L43" s="98"/>
      <c r="M43" s="540"/>
      <c r="N43" s="302"/>
      <c r="O43" s="286"/>
      <c r="P43" s="286">
        <v>1</v>
      </c>
      <c r="Q43" s="285"/>
      <c r="R43" s="285"/>
      <c r="S43" s="285"/>
      <c r="T43" s="285"/>
      <c r="U43" s="285"/>
      <c r="V43" s="285"/>
      <c r="W43" s="285"/>
      <c r="X43" s="285"/>
      <c r="Y43" s="98"/>
    </row>
    <row r="44" spans="1:25" s="12" customFormat="1" ht="30" customHeight="1">
      <c r="A44" s="492"/>
      <c r="B44" s="547"/>
      <c r="C44" s="601"/>
      <c r="D44" s="610"/>
      <c r="E44" s="110">
        <v>6</v>
      </c>
      <c r="F44" s="100" t="s">
        <v>991</v>
      </c>
      <c r="G44" s="612"/>
      <c r="H44" s="607"/>
      <c r="I44" s="601"/>
      <c r="J44" s="540"/>
      <c r="K44" s="98"/>
      <c r="L44" s="98"/>
      <c r="M44" s="540"/>
      <c r="N44" s="302"/>
      <c r="O44" s="286"/>
      <c r="P44" s="286">
        <v>1</v>
      </c>
      <c r="Q44" s="285"/>
      <c r="R44" s="285"/>
      <c r="S44" s="285"/>
      <c r="T44" s="285"/>
      <c r="U44" s="285"/>
      <c r="V44" s="285"/>
      <c r="W44" s="285"/>
      <c r="X44" s="285"/>
      <c r="Y44" s="98"/>
    </row>
    <row r="45" spans="1:25" s="12" customFormat="1" ht="30" customHeight="1">
      <c r="A45" s="492"/>
      <c r="B45" s="547"/>
      <c r="C45" s="601"/>
      <c r="D45" s="610"/>
      <c r="E45" s="110">
        <v>7</v>
      </c>
      <c r="F45" s="100" t="s">
        <v>990</v>
      </c>
      <c r="G45" s="612"/>
      <c r="H45" s="607"/>
      <c r="I45" s="601"/>
      <c r="J45" s="540"/>
      <c r="K45" s="98"/>
      <c r="L45" s="98"/>
      <c r="M45" s="540"/>
      <c r="N45" s="302"/>
      <c r="O45" s="286"/>
      <c r="P45" s="286">
        <v>1</v>
      </c>
      <c r="Q45" s="285"/>
      <c r="R45" s="285"/>
      <c r="S45" s="285"/>
      <c r="T45" s="285"/>
      <c r="U45" s="285"/>
      <c r="V45" s="285"/>
      <c r="W45" s="285"/>
      <c r="X45" s="285"/>
      <c r="Y45" s="98"/>
    </row>
    <row r="46" spans="1:25" s="12" customFormat="1" ht="30" customHeight="1">
      <c r="A46" s="492"/>
      <c r="B46" s="547"/>
      <c r="C46" s="601"/>
      <c r="D46" s="610"/>
      <c r="E46" s="110">
        <v>8</v>
      </c>
      <c r="F46" s="100" t="s">
        <v>989</v>
      </c>
      <c r="G46" s="612"/>
      <c r="H46" s="607"/>
      <c r="I46" s="601"/>
      <c r="J46" s="540"/>
      <c r="K46" s="98"/>
      <c r="L46" s="98"/>
      <c r="M46" s="540"/>
      <c r="N46" s="302"/>
      <c r="O46" s="286"/>
      <c r="P46" s="286">
        <v>1</v>
      </c>
      <c r="Q46" s="285"/>
      <c r="R46" s="285"/>
      <c r="S46" s="285"/>
      <c r="T46" s="285"/>
      <c r="U46" s="285"/>
      <c r="V46" s="285"/>
      <c r="W46" s="285"/>
      <c r="X46" s="285"/>
      <c r="Y46" s="98"/>
    </row>
    <row r="47" spans="1:25" s="12" customFormat="1" ht="30" customHeight="1">
      <c r="A47" s="493"/>
      <c r="B47" s="518"/>
      <c r="C47" s="602"/>
      <c r="D47" s="614"/>
      <c r="E47" s="110">
        <v>9</v>
      </c>
      <c r="F47" s="100" t="s">
        <v>988</v>
      </c>
      <c r="G47" s="613"/>
      <c r="H47" s="608"/>
      <c r="I47" s="602"/>
      <c r="J47" s="541"/>
      <c r="K47" s="98"/>
      <c r="L47" s="98"/>
      <c r="M47" s="541"/>
      <c r="N47" s="302">
        <v>1</v>
      </c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98"/>
    </row>
    <row r="48" spans="1:25" s="12" customFormat="1" ht="30" customHeight="1">
      <c r="A48" s="445">
        <v>21</v>
      </c>
      <c r="B48" s="517" t="s">
        <v>987</v>
      </c>
      <c r="C48" s="582" t="s">
        <v>929</v>
      </c>
      <c r="D48" s="609" t="s">
        <v>1636</v>
      </c>
      <c r="E48" s="110">
        <v>1</v>
      </c>
      <c r="F48" s="100" t="s">
        <v>981</v>
      </c>
      <c r="G48" s="611" t="s">
        <v>1695</v>
      </c>
      <c r="H48" s="606"/>
      <c r="I48" s="582"/>
      <c r="J48" s="444">
        <v>787.01</v>
      </c>
      <c r="K48" s="98"/>
      <c r="L48" s="98"/>
      <c r="M48" s="444" t="s">
        <v>221</v>
      </c>
      <c r="N48" s="302">
        <v>1</v>
      </c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98"/>
    </row>
    <row r="49" spans="1:25" s="12" customFormat="1" ht="30" customHeight="1">
      <c r="A49" s="492"/>
      <c r="B49" s="547"/>
      <c r="C49" s="601"/>
      <c r="D49" s="610"/>
      <c r="E49" s="110">
        <v>2</v>
      </c>
      <c r="F49" s="100" t="s">
        <v>980</v>
      </c>
      <c r="G49" s="612"/>
      <c r="H49" s="607"/>
      <c r="I49" s="601"/>
      <c r="J49" s="540"/>
      <c r="K49" s="98"/>
      <c r="L49" s="98"/>
      <c r="M49" s="540"/>
      <c r="N49" s="302"/>
      <c r="O49" s="286"/>
      <c r="P49" s="286"/>
      <c r="Q49" s="286">
        <v>1</v>
      </c>
      <c r="R49" s="285"/>
      <c r="S49" s="285"/>
      <c r="T49" s="285"/>
      <c r="U49" s="285"/>
      <c r="V49" s="285"/>
      <c r="W49" s="285"/>
      <c r="X49" s="285"/>
      <c r="Y49" s="98"/>
    </row>
    <row r="50" spans="1:25" s="12" customFormat="1" ht="30" customHeight="1">
      <c r="A50" s="492"/>
      <c r="B50" s="547"/>
      <c r="C50" s="601"/>
      <c r="D50" s="610"/>
      <c r="E50" s="110">
        <v>3</v>
      </c>
      <c r="F50" s="100" t="s">
        <v>986</v>
      </c>
      <c r="G50" s="612"/>
      <c r="H50" s="607"/>
      <c r="I50" s="601"/>
      <c r="J50" s="540"/>
      <c r="K50" s="98"/>
      <c r="L50" s="98"/>
      <c r="M50" s="540"/>
      <c r="N50" s="302"/>
      <c r="O50" s="286"/>
      <c r="P50" s="286"/>
      <c r="Q50" s="286">
        <v>1</v>
      </c>
      <c r="R50" s="285"/>
      <c r="S50" s="285"/>
      <c r="T50" s="285"/>
      <c r="U50" s="285"/>
      <c r="V50" s="285"/>
      <c r="W50" s="285"/>
      <c r="X50" s="285"/>
      <c r="Y50" s="98"/>
    </row>
    <row r="51" spans="1:25" s="12" customFormat="1" ht="30" customHeight="1">
      <c r="A51" s="492"/>
      <c r="B51" s="547"/>
      <c r="C51" s="601"/>
      <c r="D51" s="610"/>
      <c r="E51" s="110">
        <v>4</v>
      </c>
      <c r="F51" s="100" t="s">
        <v>985</v>
      </c>
      <c r="G51" s="612"/>
      <c r="H51" s="607"/>
      <c r="I51" s="601"/>
      <c r="J51" s="540"/>
      <c r="K51" s="98"/>
      <c r="L51" s="98"/>
      <c r="M51" s="540"/>
      <c r="N51" s="302"/>
      <c r="O51" s="286"/>
      <c r="P51" s="286"/>
      <c r="Q51" s="286">
        <v>1</v>
      </c>
      <c r="R51" s="285"/>
      <c r="S51" s="285"/>
      <c r="T51" s="285"/>
      <c r="U51" s="285"/>
      <c r="V51" s="285"/>
      <c r="W51" s="285"/>
      <c r="X51" s="285"/>
      <c r="Y51" s="98"/>
    </row>
    <row r="52" spans="1:25" s="12" customFormat="1" ht="30" customHeight="1">
      <c r="A52" s="492"/>
      <c r="B52" s="547"/>
      <c r="C52" s="601"/>
      <c r="D52" s="610"/>
      <c r="E52" s="110">
        <v>5</v>
      </c>
      <c r="F52" s="100" t="s">
        <v>984</v>
      </c>
      <c r="G52" s="612"/>
      <c r="H52" s="607"/>
      <c r="I52" s="601"/>
      <c r="J52" s="540"/>
      <c r="K52" s="98"/>
      <c r="L52" s="98"/>
      <c r="M52" s="540"/>
      <c r="N52" s="302"/>
      <c r="O52" s="286"/>
      <c r="P52" s="286"/>
      <c r="Q52" s="286">
        <v>1</v>
      </c>
      <c r="R52" s="285"/>
      <c r="S52" s="285"/>
      <c r="T52" s="285"/>
      <c r="U52" s="285"/>
      <c r="V52" s="285"/>
      <c r="W52" s="285"/>
      <c r="X52" s="285"/>
      <c r="Y52" s="98"/>
    </row>
    <row r="53" spans="1:25" s="12" customFormat="1" ht="30" customHeight="1">
      <c r="A53" s="492"/>
      <c r="B53" s="547"/>
      <c r="C53" s="601"/>
      <c r="D53" s="610"/>
      <c r="E53" s="110">
        <v>6</v>
      </c>
      <c r="F53" s="100" t="s">
        <v>983</v>
      </c>
      <c r="G53" s="612"/>
      <c r="H53" s="607"/>
      <c r="I53" s="601"/>
      <c r="J53" s="540"/>
      <c r="K53" s="98"/>
      <c r="L53" s="98"/>
      <c r="M53" s="540"/>
      <c r="N53" s="302"/>
      <c r="O53" s="286">
        <v>1</v>
      </c>
      <c r="P53" s="285"/>
      <c r="Q53" s="285"/>
      <c r="R53" s="285"/>
      <c r="S53" s="285"/>
      <c r="T53" s="285"/>
      <c r="U53" s="285"/>
      <c r="V53" s="285"/>
      <c r="W53" s="285"/>
      <c r="X53" s="285"/>
      <c r="Y53" s="98"/>
    </row>
    <row r="54" spans="1:25" s="12" customFormat="1" ht="30" customHeight="1">
      <c r="A54" s="492"/>
      <c r="B54" s="547"/>
      <c r="C54" s="601"/>
      <c r="D54" s="610"/>
      <c r="E54" s="110">
        <v>7</v>
      </c>
      <c r="F54" s="100" t="s">
        <v>982</v>
      </c>
      <c r="G54" s="612"/>
      <c r="H54" s="607"/>
      <c r="I54" s="601"/>
      <c r="J54" s="540"/>
      <c r="K54" s="98"/>
      <c r="L54" s="98"/>
      <c r="M54" s="540"/>
      <c r="N54" s="302"/>
      <c r="O54" s="286"/>
      <c r="P54" s="286">
        <v>1</v>
      </c>
      <c r="Q54" s="285"/>
      <c r="R54" s="285"/>
      <c r="S54" s="285"/>
      <c r="T54" s="285"/>
      <c r="U54" s="285"/>
      <c r="V54" s="285"/>
      <c r="W54" s="285"/>
      <c r="X54" s="285"/>
      <c r="Y54" s="98"/>
    </row>
    <row r="55" spans="1:25" s="12" customFormat="1" ht="30" customHeight="1">
      <c r="A55" s="445">
        <v>22</v>
      </c>
      <c r="B55" s="517" t="s">
        <v>979</v>
      </c>
      <c r="C55" s="582" t="s">
        <v>929</v>
      </c>
      <c r="D55" s="609" t="s">
        <v>1637</v>
      </c>
      <c r="E55" s="110">
        <v>1</v>
      </c>
      <c r="F55" s="100" t="s">
        <v>978</v>
      </c>
      <c r="G55" s="611" t="s">
        <v>1696</v>
      </c>
      <c r="H55" s="603"/>
      <c r="I55" s="582"/>
      <c r="J55" s="444">
        <v>447.52</v>
      </c>
      <c r="K55" s="98"/>
      <c r="L55" s="98"/>
      <c r="M55" s="444" t="s">
        <v>221</v>
      </c>
      <c r="N55" s="302"/>
      <c r="O55" s="286"/>
      <c r="P55" s="286">
        <v>1</v>
      </c>
      <c r="Q55" s="285"/>
      <c r="R55" s="285"/>
      <c r="S55" s="285"/>
      <c r="T55" s="285"/>
      <c r="U55" s="285"/>
      <c r="V55" s="285"/>
      <c r="W55" s="285"/>
      <c r="X55" s="285"/>
      <c r="Y55" s="98"/>
    </row>
    <row r="56" spans="1:25" s="12" customFormat="1" ht="30" customHeight="1">
      <c r="A56" s="492"/>
      <c r="B56" s="547"/>
      <c r="C56" s="601"/>
      <c r="D56" s="610"/>
      <c r="E56" s="110">
        <v>2</v>
      </c>
      <c r="F56" s="100" t="s">
        <v>977</v>
      </c>
      <c r="G56" s="612"/>
      <c r="H56" s="604"/>
      <c r="I56" s="601"/>
      <c r="J56" s="540"/>
      <c r="K56" s="98"/>
      <c r="L56" s="98"/>
      <c r="M56" s="540"/>
      <c r="N56" s="302"/>
      <c r="O56" s="286"/>
      <c r="P56" s="286">
        <v>1</v>
      </c>
      <c r="Q56" s="285"/>
      <c r="R56" s="285"/>
      <c r="S56" s="285"/>
      <c r="T56" s="285"/>
      <c r="U56" s="285"/>
      <c r="V56" s="285"/>
      <c r="W56" s="285"/>
      <c r="X56" s="285"/>
      <c r="Y56" s="98"/>
    </row>
    <row r="57" spans="1:25" s="12" customFormat="1" ht="30" customHeight="1">
      <c r="A57" s="492"/>
      <c r="B57" s="547"/>
      <c r="C57" s="601"/>
      <c r="D57" s="610"/>
      <c r="E57" s="110">
        <v>3</v>
      </c>
      <c r="F57" s="100" t="s">
        <v>976</v>
      </c>
      <c r="G57" s="612"/>
      <c r="H57" s="604"/>
      <c r="I57" s="601"/>
      <c r="J57" s="540"/>
      <c r="K57" s="98"/>
      <c r="L57" s="98"/>
      <c r="M57" s="540"/>
      <c r="N57" s="302"/>
      <c r="O57" s="286"/>
      <c r="P57" s="286">
        <v>1</v>
      </c>
      <c r="Q57" s="285"/>
      <c r="R57" s="285"/>
      <c r="S57" s="285"/>
      <c r="T57" s="285"/>
      <c r="U57" s="285"/>
      <c r="V57" s="285"/>
      <c r="W57" s="285"/>
      <c r="X57" s="285"/>
      <c r="Y57" s="98"/>
    </row>
    <row r="58" spans="1:25" s="12" customFormat="1" ht="30" customHeight="1">
      <c r="A58" s="493"/>
      <c r="B58" s="518"/>
      <c r="C58" s="602"/>
      <c r="D58" s="614"/>
      <c r="E58" s="110">
        <v>4</v>
      </c>
      <c r="F58" s="100" t="s">
        <v>975</v>
      </c>
      <c r="G58" s="613"/>
      <c r="H58" s="605"/>
      <c r="I58" s="602"/>
      <c r="J58" s="541"/>
      <c r="K58" s="98"/>
      <c r="L58" s="98"/>
      <c r="M58" s="541"/>
      <c r="N58" s="302"/>
      <c r="O58" s="286"/>
      <c r="P58" s="286"/>
      <c r="Q58" s="286">
        <v>1</v>
      </c>
      <c r="R58" s="285"/>
      <c r="S58" s="285"/>
      <c r="T58" s="285"/>
      <c r="U58" s="285"/>
      <c r="V58" s="285"/>
      <c r="W58" s="285"/>
      <c r="X58" s="285"/>
      <c r="Y58" s="98"/>
    </row>
    <row r="59" spans="1:25" s="12" customFormat="1" ht="30" customHeight="1">
      <c r="A59" s="445">
        <v>23</v>
      </c>
      <c r="B59" s="517" t="s">
        <v>974</v>
      </c>
      <c r="C59" s="582" t="s">
        <v>929</v>
      </c>
      <c r="D59" s="609" t="s">
        <v>1638</v>
      </c>
      <c r="E59" s="110">
        <v>1</v>
      </c>
      <c r="F59" s="100" t="s">
        <v>973</v>
      </c>
      <c r="G59" s="433" t="s">
        <v>1870</v>
      </c>
      <c r="H59" s="603"/>
      <c r="I59" s="582"/>
      <c r="J59" s="444">
        <v>446.42</v>
      </c>
      <c r="K59" s="98"/>
      <c r="L59" s="98"/>
      <c r="M59" s="444" t="s">
        <v>221</v>
      </c>
      <c r="N59" s="302">
        <v>1</v>
      </c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98"/>
    </row>
    <row r="60" spans="1:25" s="12" customFormat="1" ht="30" customHeight="1">
      <c r="A60" s="492"/>
      <c r="B60" s="547"/>
      <c r="C60" s="601"/>
      <c r="D60" s="610"/>
      <c r="E60" s="110">
        <v>2</v>
      </c>
      <c r="F60" s="100" t="s">
        <v>972</v>
      </c>
      <c r="G60" s="434"/>
      <c r="H60" s="604"/>
      <c r="I60" s="601"/>
      <c r="J60" s="540"/>
      <c r="K60" s="98"/>
      <c r="L60" s="98"/>
      <c r="M60" s="540"/>
      <c r="N60" s="302">
        <v>1</v>
      </c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98"/>
    </row>
    <row r="61" spans="1:25" s="12" customFormat="1" ht="30" customHeight="1">
      <c r="A61" s="492"/>
      <c r="B61" s="547"/>
      <c r="C61" s="601"/>
      <c r="D61" s="610"/>
      <c r="E61" s="110">
        <v>3</v>
      </c>
      <c r="F61" s="100" t="s">
        <v>971</v>
      </c>
      <c r="G61" s="434"/>
      <c r="H61" s="604"/>
      <c r="I61" s="601"/>
      <c r="J61" s="540"/>
      <c r="K61" s="98"/>
      <c r="L61" s="98"/>
      <c r="M61" s="540"/>
      <c r="N61" s="302">
        <v>1</v>
      </c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98"/>
    </row>
    <row r="62" spans="1:25" s="12" customFormat="1" ht="30" customHeight="1">
      <c r="A62" s="493"/>
      <c r="B62" s="518"/>
      <c r="C62" s="602"/>
      <c r="D62" s="614"/>
      <c r="E62" s="110">
        <v>4</v>
      </c>
      <c r="F62" s="100" t="s">
        <v>970</v>
      </c>
      <c r="G62" s="435"/>
      <c r="H62" s="605"/>
      <c r="I62" s="602"/>
      <c r="J62" s="541"/>
      <c r="K62" s="98"/>
      <c r="L62" s="98"/>
      <c r="M62" s="541"/>
      <c r="N62" s="302">
        <v>1</v>
      </c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98"/>
    </row>
    <row r="63" spans="1:25" s="12" customFormat="1" ht="30" customHeight="1">
      <c r="A63" s="445">
        <v>24</v>
      </c>
      <c r="B63" s="517" t="s">
        <v>969</v>
      </c>
      <c r="C63" s="582" t="s">
        <v>929</v>
      </c>
      <c r="D63" s="609" t="s">
        <v>1639</v>
      </c>
      <c r="E63" s="110">
        <v>1</v>
      </c>
      <c r="F63" s="100" t="s">
        <v>968</v>
      </c>
      <c r="G63" s="461" t="s">
        <v>1800</v>
      </c>
      <c r="H63" s="603"/>
      <c r="I63" s="582"/>
      <c r="J63" s="444">
        <v>226.23</v>
      </c>
      <c r="K63" s="98"/>
      <c r="L63" s="98"/>
      <c r="M63" s="444" t="s">
        <v>221</v>
      </c>
      <c r="N63" s="302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98"/>
    </row>
    <row r="64" spans="1:25" s="12" customFormat="1" ht="30" customHeight="1">
      <c r="A64" s="493"/>
      <c r="B64" s="518"/>
      <c r="C64" s="602"/>
      <c r="D64" s="614"/>
      <c r="E64" s="110">
        <v>2</v>
      </c>
      <c r="F64" s="100" t="s">
        <v>967</v>
      </c>
      <c r="G64" s="462"/>
      <c r="H64" s="605"/>
      <c r="I64" s="602"/>
      <c r="J64" s="541"/>
      <c r="K64" s="98"/>
      <c r="L64" s="98"/>
      <c r="M64" s="541"/>
      <c r="N64" s="302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98"/>
    </row>
    <row r="65" spans="1:25" s="12" customFormat="1" ht="30" customHeight="1">
      <c r="A65" s="445">
        <v>25</v>
      </c>
      <c r="B65" s="517" t="s">
        <v>966</v>
      </c>
      <c r="C65" s="582" t="s">
        <v>929</v>
      </c>
      <c r="D65" s="609" t="s">
        <v>1640</v>
      </c>
      <c r="E65" s="110">
        <v>1</v>
      </c>
      <c r="F65" s="100" t="s">
        <v>965</v>
      </c>
      <c r="G65" s="433" t="s">
        <v>1870</v>
      </c>
      <c r="H65" s="615"/>
      <c r="I65" s="582"/>
      <c r="J65" s="444">
        <v>562.82000000000005</v>
      </c>
      <c r="K65" s="98"/>
      <c r="L65" s="98"/>
      <c r="M65" s="444" t="s">
        <v>221</v>
      </c>
      <c r="N65" s="302">
        <v>1</v>
      </c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98"/>
    </row>
    <row r="66" spans="1:25" s="12" customFormat="1" ht="30" customHeight="1">
      <c r="A66" s="492"/>
      <c r="B66" s="547"/>
      <c r="C66" s="601"/>
      <c r="D66" s="610"/>
      <c r="E66" s="110">
        <v>2</v>
      </c>
      <c r="F66" s="100" t="s">
        <v>964</v>
      </c>
      <c r="G66" s="434"/>
      <c r="H66" s="616"/>
      <c r="I66" s="601"/>
      <c r="J66" s="540"/>
      <c r="K66" s="98"/>
      <c r="L66" s="98"/>
      <c r="M66" s="540"/>
      <c r="N66" s="302">
        <v>1</v>
      </c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98"/>
    </row>
    <row r="67" spans="1:25" s="12" customFormat="1" ht="30" customHeight="1">
      <c r="A67" s="492"/>
      <c r="B67" s="547"/>
      <c r="C67" s="601"/>
      <c r="D67" s="610"/>
      <c r="E67" s="110">
        <v>3</v>
      </c>
      <c r="F67" s="100" t="s">
        <v>963</v>
      </c>
      <c r="G67" s="434"/>
      <c r="H67" s="616"/>
      <c r="I67" s="601"/>
      <c r="J67" s="540"/>
      <c r="K67" s="98"/>
      <c r="L67" s="98"/>
      <c r="M67" s="540"/>
      <c r="N67" s="302">
        <v>1</v>
      </c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98"/>
    </row>
    <row r="68" spans="1:25" s="12" customFormat="1" ht="30" customHeight="1">
      <c r="A68" s="492"/>
      <c r="B68" s="547"/>
      <c r="C68" s="601"/>
      <c r="D68" s="610"/>
      <c r="E68" s="110">
        <v>4</v>
      </c>
      <c r="F68" s="100" t="s">
        <v>962</v>
      </c>
      <c r="G68" s="434"/>
      <c r="H68" s="616"/>
      <c r="I68" s="601"/>
      <c r="J68" s="540"/>
      <c r="K68" s="98"/>
      <c r="L68" s="98"/>
      <c r="M68" s="540"/>
      <c r="N68" s="302">
        <v>1</v>
      </c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98"/>
    </row>
    <row r="69" spans="1:25" s="12" customFormat="1" ht="30" customHeight="1">
      <c r="A69" s="493"/>
      <c r="B69" s="518"/>
      <c r="C69" s="602"/>
      <c r="D69" s="614"/>
      <c r="E69" s="110">
        <v>5</v>
      </c>
      <c r="F69" s="100" t="s">
        <v>961</v>
      </c>
      <c r="G69" s="435"/>
      <c r="H69" s="617"/>
      <c r="I69" s="602"/>
      <c r="J69" s="541"/>
      <c r="K69" s="98"/>
      <c r="L69" s="98"/>
      <c r="M69" s="541"/>
      <c r="N69" s="302">
        <v>1</v>
      </c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98"/>
    </row>
    <row r="70" spans="1:25" s="12" customFormat="1" ht="30" customHeight="1">
      <c r="A70" s="445">
        <v>26</v>
      </c>
      <c r="B70" s="517" t="s">
        <v>960</v>
      </c>
      <c r="C70" s="582" t="s">
        <v>929</v>
      </c>
      <c r="D70" s="609" t="s">
        <v>1641</v>
      </c>
      <c r="E70" s="110">
        <v>1</v>
      </c>
      <c r="F70" s="100" t="s">
        <v>959</v>
      </c>
      <c r="G70" s="461" t="s">
        <v>1800</v>
      </c>
      <c r="H70" s="603"/>
      <c r="I70" s="582"/>
      <c r="J70" s="444">
        <v>221.83</v>
      </c>
      <c r="K70" s="98"/>
      <c r="L70" s="98"/>
      <c r="M70" s="444" t="s">
        <v>221</v>
      </c>
      <c r="N70" s="302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98"/>
    </row>
    <row r="71" spans="1:25" s="12" customFormat="1" ht="30" customHeight="1">
      <c r="A71" s="493"/>
      <c r="B71" s="518"/>
      <c r="C71" s="602"/>
      <c r="D71" s="614"/>
      <c r="E71" s="110">
        <v>2</v>
      </c>
      <c r="F71" s="100" t="s">
        <v>958</v>
      </c>
      <c r="G71" s="462"/>
      <c r="H71" s="605"/>
      <c r="I71" s="602"/>
      <c r="J71" s="541"/>
      <c r="K71" s="98"/>
      <c r="L71" s="98"/>
      <c r="M71" s="541"/>
      <c r="N71" s="302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98"/>
    </row>
    <row r="72" spans="1:25" s="12" customFormat="1" ht="30" customHeight="1">
      <c r="A72" s="447">
        <v>27</v>
      </c>
      <c r="B72" s="517" t="s">
        <v>957</v>
      </c>
      <c r="C72" s="582" t="s">
        <v>929</v>
      </c>
      <c r="D72" s="609" t="s">
        <v>1642</v>
      </c>
      <c r="E72" s="97">
        <v>1</v>
      </c>
      <c r="F72" s="100" t="s">
        <v>956</v>
      </c>
      <c r="G72" s="611" t="s">
        <v>1697</v>
      </c>
      <c r="H72" s="615"/>
      <c r="I72" s="582"/>
      <c r="J72" s="444">
        <v>551.94000000000005</v>
      </c>
      <c r="K72" s="98"/>
      <c r="L72" s="98"/>
      <c r="M72" s="444" t="s">
        <v>221</v>
      </c>
      <c r="N72" s="302"/>
      <c r="O72" s="286"/>
      <c r="P72" s="286">
        <v>1</v>
      </c>
      <c r="Q72" s="285"/>
      <c r="R72" s="285"/>
      <c r="S72" s="285"/>
      <c r="T72" s="285"/>
      <c r="U72" s="285"/>
      <c r="V72" s="285"/>
      <c r="W72" s="285"/>
      <c r="X72" s="285"/>
      <c r="Y72" s="98"/>
    </row>
    <row r="73" spans="1:25" s="12" customFormat="1" ht="30" customHeight="1">
      <c r="A73" s="548"/>
      <c r="B73" s="547"/>
      <c r="C73" s="601"/>
      <c r="D73" s="610"/>
      <c r="E73" s="97">
        <v>2</v>
      </c>
      <c r="F73" s="100" t="s">
        <v>955</v>
      </c>
      <c r="G73" s="612"/>
      <c r="H73" s="616"/>
      <c r="I73" s="601"/>
      <c r="J73" s="540"/>
      <c r="K73" s="98"/>
      <c r="L73" s="98"/>
      <c r="M73" s="540"/>
      <c r="N73" s="302"/>
      <c r="O73" s="286"/>
      <c r="P73" s="286">
        <v>1</v>
      </c>
      <c r="Q73" s="285"/>
      <c r="R73" s="285"/>
      <c r="S73" s="285"/>
      <c r="T73" s="285"/>
      <c r="U73" s="285"/>
      <c r="V73" s="285"/>
      <c r="W73" s="285"/>
      <c r="X73" s="285"/>
      <c r="Y73" s="98"/>
    </row>
    <row r="74" spans="1:25" s="12" customFormat="1" ht="30" customHeight="1">
      <c r="A74" s="548"/>
      <c r="B74" s="547"/>
      <c r="C74" s="601"/>
      <c r="D74" s="610"/>
      <c r="E74" s="97">
        <v>3</v>
      </c>
      <c r="F74" s="100" t="s">
        <v>954</v>
      </c>
      <c r="G74" s="612"/>
      <c r="H74" s="616"/>
      <c r="I74" s="601"/>
      <c r="J74" s="540"/>
      <c r="K74" s="98"/>
      <c r="L74" s="98"/>
      <c r="M74" s="540"/>
      <c r="N74" s="302">
        <v>1</v>
      </c>
      <c r="O74" s="287"/>
      <c r="P74" s="285"/>
      <c r="Q74" s="285"/>
      <c r="R74" s="285"/>
      <c r="S74" s="285"/>
      <c r="T74" s="285"/>
      <c r="U74" s="285"/>
      <c r="V74" s="285"/>
      <c r="W74" s="285"/>
      <c r="X74" s="285"/>
      <c r="Y74" s="98"/>
    </row>
    <row r="75" spans="1:25" s="12" customFormat="1" ht="30" customHeight="1">
      <c r="A75" s="548"/>
      <c r="B75" s="547"/>
      <c r="C75" s="601"/>
      <c r="D75" s="610"/>
      <c r="E75" s="97">
        <v>4</v>
      </c>
      <c r="F75" s="100" t="s">
        <v>953</v>
      </c>
      <c r="G75" s="612"/>
      <c r="H75" s="616"/>
      <c r="I75" s="601"/>
      <c r="J75" s="540"/>
      <c r="K75" s="98"/>
      <c r="L75" s="98"/>
      <c r="M75" s="540"/>
      <c r="N75" s="302"/>
      <c r="O75" s="286"/>
      <c r="P75" s="286">
        <v>1</v>
      </c>
      <c r="Q75" s="285"/>
      <c r="R75" s="285"/>
      <c r="S75" s="285"/>
      <c r="T75" s="285"/>
      <c r="U75" s="285"/>
      <c r="V75" s="285"/>
      <c r="W75" s="285"/>
      <c r="X75" s="285"/>
      <c r="Y75" s="98"/>
    </row>
    <row r="76" spans="1:25" s="12" customFormat="1" ht="30" customHeight="1">
      <c r="A76" s="519"/>
      <c r="B76" s="518"/>
      <c r="C76" s="602"/>
      <c r="D76" s="614"/>
      <c r="E76" s="97">
        <v>5</v>
      </c>
      <c r="F76" s="100" t="s">
        <v>952</v>
      </c>
      <c r="G76" s="613"/>
      <c r="H76" s="617"/>
      <c r="I76" s="602"/>
      <c r="J76" s="541"/>
      <c r="K76" s="98"/>
      <c r="L76" s="98"/>
      <c r="M76" s="541"/>
      <c r="N76" s="302"/>
      <c r="O76" s="286">
        <v>1</v>
      </c>
      <c r="P76" s="285"/>
      <c r="Q76" s="285"/>
      <c r="R76" s="285"/>
      <c r="S76" s="285"/>
      <c r="T76" s="285"/>
      <c r="U76" s="285"/>
      <c r="V76" s="285"/>
      <c r="W76" s="285"/>
      <c r="X76" s="285"/>
      <c r="Y76" s="98"/>
    </row>
    <row r="77" spans="1:25" s="12" customFormat="1" ht="30" customHeight="1">
      <c r="A77" s="445">
        <v>28</v>
      </c>
      <c r="B77" s="517" t="s">
        <v>951</v>
      </c>
      <c r="C77" s="582" t="s">
        <v>929</v>
      </c>
      <c r="D77" s="609" t="s">
        <v>1643</v>
      </c>
      <c r="E77" s="110">
        <v>1</v>
      </c>
      <c r="F77" s="100" t="s">
        <v>950</v>
      </c>
      <c r="G77" s="611" t="s">
        <v>1698</v>
      </c>
      <c r="H77" s="603"/>
      <c r="I77" s="582"/>
      <c r="J77" s="444">
        <v>330.94</v>
      </c>
      <c r="K77" s="98"/>
      <c r="L77" s="98"/>
      <c r="M77" s="444" t="s">
        <v>221</v>
      </c>
      <c r="N77" s="302">
        <v>1</v>
      </c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98"/>
    </row>
    <row r="78" spans="1:25" s="12" customFormat="1" ht="30" customHeight="1">
      <c r="A78" s="492"/>
      <c r="B78" s="547"/>
      <c r="C78" s="601"/>
      <c r="D78" s="610"/>
      <c r="E78" s="110">
        <v>2</v>
      </c>
      <c r="F78" s="100" t="s">
        <v>949</v>
      </c>
      <c r="G78" s="612"/>
      <c r="H78" s="604"/>
      <c r="I78" s="601"/>
      <c r="J78" s="540"/>
      <c r="K78" s="98"/>
      <c r="L78" s="98"/>
      <c r="M78" s="540"/>
      <c r="N78" s="302">
        <v>1</v>
      </c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98"/>
    </row>
    <row r="79" spans="1:25" s="12" customFormat="1" ht="30" customHeight="1">
      <c r="A79" s="493"/>
      <c r="B79" s="518"/>
      <c r="C79" s="602"/>
      <c r="D79" s="614"/>
      <c r="E79" s="110">
        <v>3</v>
      </c>
      <c r="F79" s="100" t="s">
        <v>948</v>
      </c>
      <c r="G79" s="613"/>
      <c r="H79" s="605"/>
      <c r="I79" s="602"/>
      <c r="J79" s="541"/>
      <c r="K79" s="98"/>
      <c r="L79" s="98"/>
      <c r="M79" s="541"/>
      <c r="N79" s="302">
        <v>1</v>
      </c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98"/>
    </row>
    <row r="80" spans="1:25" s="12" customFormat="1" ht="30" customHeight="1">
      <c r="A80" s="109">
        <v>29</v>
      </c>
      <c r="B80" s="118" t="s">
        <v>947</v>
      </c>
      <c r="C80" s="127" t="s">
        <v>929</v>
      </c>
      <c r="D80" s="175" t="s">
        <v>1644</v>
      </c>
      <c r="E80" s="110">
        <v>1</v>
      </c>
      <c r="F80" s="100" t="s">
        <v>946</v>
      </c>
      <c r="G80" s="309" t="s">
        <v>1871</v>
      </c>
      <c r="H80" s="130"/>
      <c r="I80" s="127"/>
      <c r="J80" s="121">
        <v>112.43</v>
      </c>
      <c r="K80" s="98"/>
      <c r="L80" s="98"/>
      <c r="M80" s="121" t="s">
        <v>221</v>
      </c>
      <c r="N80" s="302">
        <v>1</v>
      </c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98"/>
    </row>
    <row r="81" spans="1:25" s="12" customFormat="1" ht="30" customHeight="1">
      <c r="A81" s="445">
        <v>30</v>
      </c>
      <c r="B81" s="517" t="s">
        <v>945</v>
      </c>
      <c r="C81" s="582" t="s">
        <v>929</v>
      </c>
      <c r="D81" s="609" t="s">
        <v>1645</v>
      </c>
      <c r="E81" s="110">
        <v>1</v>
      </c>
      <c r="F81" s="100" t="s">
        <v>944</v>
      </c>
      <c r="G81" s="461" t="s">
        <v>1800</v>
      </c>
      <c r="H81" s="603"/>
      <c r="I81" s="582"/>
      <c r="J81" s="444">
        <v>549.94000000000005</v>
      </c>
      <c r="K81" s="98"/>
      <c r="L81" s="98"/>
      <c r="M81" s="444" t="s">
        <v>221</v>
      </c>
      <c r="N81" s="302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98"/>
    </row>
    <row r="82" spans="1:25" s="12" customFormat="1" ht="30" customHeight="1">
      <c r="A82" s="492"/>
      <c r="B82" s="547"/>
      <c r="C82" s="601"/>
      <c r="D82" s="610"/>
      <c r="E82" s="110">
        <v>2</v>
      </c>
      <c r="F82" s="100" t="s">
        <v>943</v>
      </c>
      <c r="G82" s="618"/>
      <c r="H82" s="604"/>
      <c r="I82" s="601"/>
      <c r="J82" s="540"/>
      <c r="K82" s="98"/>
      <c r="L82" s="98"/>
      <c r="M82" s="540"/>
      <c r="N82" s="302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98"/>
    </row>
    <row r="83" spans="1:25" s="12" customFormat="1" ht="30" customHeight="1">
      <c r="A83" s="492"/>
      <c r="B83" s="547"/>
      <c r="C83" s="601"/>
      <c r="D83" s="610"/>
      <c r="E83" s="110">
        <v>3</v>
      </c>
      <c r="F83" s="100" t="s">
        <v>942</v>
      </c>
      <c r="G83" s="618"/>
      <c r="H83" s="604"/>
      <c r="I83" s="601"/>
      <c r="J83" s="540"/>
      <c r="K83" s="98"/>
      <c r="L83" s="98"/>
      <c r="M83" s="540"/>
      <c r="N83" s="302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98"/>
    </row>
    <row r="84" spans="1:25" s="12" customFormat="1" ht="30" customHeight="1">
      <c r="A84" s="492"/>
      <c r="B84" s="547"/>
      <c r="C84" s="601"/>
      <c r="D84" s="610"/>
      <c r="E84" s="110">
        <v>4</v>
      </c>
      <c r="F84" s="100" t="s">
        <v>941</v>
      </c>
      <c r="G84" s="618"/>
      <c r="H84" s="604"/>
      <c r="I84" s="601"/>
      <c r="J84" s="540"/>
      <c r="K84" s="98"/>
      <c r="L84" s="98"/>
      <c r="M84" s="540"/>
      <c r="N84" s="302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98"/>
    </row>
    <row r="85" spans="1:25" s="12" customFormat="1" ht="30" customHeight="1">
      <c r="A85" s="492"/>
      <c r="B85" s="547"/>
      <c r="C85" s="601"/>
      <c r="D85" s="610"/>
      <c r="E85" s="110">
        <v>5</v>
      </c>
      <c r="F85" s="100" t="s">
        <v>940</v>
      </c>
      <c r="G85" s="618"/>
      <c r="H85" s="604"/>
      <c r="I85" s="601"/>
      <c r="J85" s="540"/>
      <c r="K85" s="98"/>
      <c r="L85" s="98"/>
      <c r="M85" s="540"/>
      <c r="N85" s="302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98"/>
    </row>
    <row r="86" spans="1:25" s="12" customFormat="1" ht="30" customHeight="1">
      <c r="A86" s="445">
        <v>31</v>
      </c>
      <c r="B86" s="517" t="s">
        <v>938</v>
      </c>
      <c r="C86" s="582" t="s">
        <v>929</v>
      </c>
      <c r="D86" s="609" t="s">
        <v>1646</v>
      </c>
      <c r="E86" s="110">
        <v>1</v>
      </c>
      <c r="F86" s="100" t="s">
        <v>937</v>
      </c>
      <c r="G86" s="611" t="s">
        <v>1699</v>
      </c>
      <c r="H86" s="603"/>
      <c r="I86" s="582"/>
      <c r="J86" s="444">
        <v>220.35</v>
      </c>
      <c r="K86" s="98"/>
      <c r="L86" s="98"/>
      <c r="M86" s="444" t="s">
        <v>221</v>
      </c>
      <c r="N86" s="302"/>
      <c r="O86" s="286"/>
      <c r="P86" s="286">
        <v>1</v>
      </c>
      <c r="Q86" s="285"/>
      <c r="R86" s="285"/>
      <c r="S86" s="285"/>
      <c r="T86" s="285"/>
      <c r="U86" s="285"/>
      <c r="V86" s="285"/>
      <c r="W86" s="285"/>
      <c r="X86" s="285"/>
      <c r="Y86" s="98"/>
    </row>
    <row r="87" spans="1:25" s="12" customFormat="1" ht="30" customHeight="1">
      <c r="A87" s="493"/>
      <c r="B87" s="518"/>
      <c r="C87" s="602"/>
      <c r="D87" s="614"/>
      <c r="E87" s="110">
        <v>2</v>
      </c>
      <c r="F87" s="100" t="s">
        <v>936</v>
      </c>
      <c r="G87" s="613"/>
      <c r="H87" s="605"/>
      <c r="I87" s="602"/>
      <c r="J87" s="541"/>
      <c r="K87" s="98"/>
      <c r="L87" s="98"/>
      <c r="M87" s="541"/>
      <c r="N87" s="302"/>
      <c r="O87" s="286"/>
      <c r="P87" s="286">
        <v>1</v>
      </c>
      <c r="Q87" s="285"/>
      <c r="R87" s="285"/>
      <c r="S87" s="285"/>
      <c r="T87" s="285"/>
      <c r="U87" s="285"/>
      <c r="V87" s="285"/>
      <c r="W87" s="285"/>
      <c r="X87" s="285"/>
      <c r="Y87" s="98"/>
    </row>
    <row r="88" spans="1:25" s="12" customFormat="1" ht="30" customHeight="1">
      <c r="A88" s="109">
        <v>32</v>
      </c>
      <c r="B88" s="118" t="s">
        <v>935</v>
      </c>
      <c r="C88" s="127" t="s">
        <v>929</v>
      </c>
      <c r="D88" s="175" t="s">
        <v>1647</v>
      </c>
      <c r="E88" s="110">
        <v>1</v>
      </c>
      <c r="F88" s="100" t="s">
        <v>934</v>
      </c>
      <c r="G88" s="309" t="s">
        <v>1700</v>
      </c>
      <c r="H88" s="130"/>
      <c r="I88" s="127"/>
      <c r="J88" s="121">
        <v>112.28</v>
      </c>
      <c r="K88" s="98"/>
      <c r="L88" s="98"/>
      <c r="M88" s="121" t="s">
        <v>221</v>
      </c>
      <c r="N88" s="302">
        <v>1</v>
      </c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98"/>
    </row>
    <row r="89" spans="1:25" s="12" customFormat="1" ht="30" customHeight="1">
      <c r="A89" s="445">
        <v>33</v>
      </c>
      <c r="B89" s="517" t="s">
        <v>933</v>
      </c>
      <c r="C89" s="582" t="s">
        <v>929</v>
      </c>
      <c r="D89" s="609" t="s">
        <v>1064</v>
      </c>
      <c r="E89" s="110">
        <v>1</v>
      </c>
      <c r="F89" s="100" t="s">
        <v>932</v>
      </c>
      <c r="G89" s="433" t="s">
        <v>1800</v>
      </c>
      <c r="H89" s="603"/>
      <c r="I89" s="582"/>
      <c r="J89" s="444">
        <v>230.29</v>
      </c>
      <c r="K89" s="98"/>
      <c r="L89" s="98"/>
      <c r="M89" s="444" t="s">
        <v>221</v>
      </c>
      <c r="N89" s="302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98"/>
    </row>
    <row r="90" spans="1:25" s="12" customFormat="1" ht="30" customHeight="1">
      <c r="A90" s="493"/>
      <c r="B90" s="518"/>
      <c r="C90" s="602"/>
      <c r="D90" s="614"/>
      <c r="E90" s="110">
        <v>2</v>
      </c>
      <c r="F90" s="100" t="s">
        <v>931</v>
      </c>
      <c r="G90" s="435"/>
      <c r="H90" s="605"/>
      <c r="I90" s="602"/>
      <c r="J90" s="541"/>
      <c r="K90" s="98"/>
      <c r="L90" s="98"/>
      <c r="M90" s="541"/>
      <c r="N90" s="302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98"/>
    </row>
    <row r="91" spans="1:25" s="12" customFormat="1" ht="30" customHeight="1">
      <c r="A91" s="109">
        <v>34</v>
      </c>
      <c r="B91" s="118" t="s">
        <v>930</v>
      </c>
      <c r="C91" s="127" t="s">
        <v>929</v>
      </c>
      <c r="D91" s="175" t="s">
        <v>1648</v>
      </c>
      <c r="E91" s="110">
        <v>1</v>
      </c>
      <c r="F91" s="100" t="s">
        <v>928</v>
      </c>
      <c r="G91" s="275" t="s">
        <v>1872</v>
      </c>
      <c r="H91" s="130"/>
      <c r="I91" s="127"/>
      <c r="J91" s="121">
        <v>111.53</v>
      </c>
      <c r="K91" s="98"/>
      <c r="L91" s="98"/>
      <c r="M91" s="121" t="s">
        <v>221</v>
      </c>
      <c r="N91" s="302"/>
      <c r="O91" s="286"/>
      <c r="P91" s="286">
        <v>1</v>
      </c>
      <c r="Q91" s="285"/>
      <c r="R91" s="285"/>
      <c r="S91" s="285"/>
      <c r="T91" s="285"/>
      <c r="U91" s="285"/>
      <c r="V91" s="285"/>
      <c r="W91" s="285"/>
      <c r="X91" s="285"/>
      <c r="Y91" s="98"/>
    </row>
    <row r="92" spans="1:25" s="12" customFormat="1" ht="30" customHeight="1">
      <c r="A92" s="445">
        <v>35</v>
      </c>
      <c r="B92" s="517" t="s">
        <v>927</v>
      </c>
      <c r="C92" s="582" t="s">
        <v>902</v>
      </c>
      <c r="D92" s="609" t="s">
        <v>1649</v>
      </c>
      <c r="E92" s="110">
        <v>1</v>
      </c>
      <c r="F92" s="100" t="s">
        <v>926</v>
      </c>
      <c r="G92" s="611" t="s">
        <v>1701</v>
      </c>
      <c r="H92" s="603"/>
      <c r="I92" s="582"/>
      <c r="J92" s="444">
        <v>217.84</v>
      </c>
      <c r="K92" s="98"/>
      <c r="L92" s="98"/>
      <c r="M92" s="444" t="s">
        <v>221</v>
      </c>
      <c r="N92" s="302"/>
      <c r="O92" s="286"/>
      <c r="P92" s="286"/>
      <c r="Q92" s="286"/>
      <c r="R92" s="286"/>
      <c r="S92" s="286">
        <v>1</v>
      </c>
      <c r="T92" s="285"/>
      <c r="U92" s="285"/>
      <c r="V92" s="285"/>
      <c r="W92" s="285"/>
      <c r="X92" s="285"/>
      <c r="Y92" s="98"/>
    </row>
    <row r="93" spans="1:25" s="12" customFormat="1" ht="30" customHeight="1">
      <c r="A93" s="493"/>
      <c r="B93" s="518"/>
      <c r="C93" s="602"/>
      <c r="D93" s="614"/>
      <c r="E93" s="110">
        <v>2</v>
      </c>
      <c r="F93" s="100" t="s">
        <v>925</v>
      </c>
      <c r="G93" s="613"/>
      <c r="H93" s="605"/>
      <c r="I93" s="602"/>
      <c r="J93" s="541"/>
      <c r="K93" s="98"/>
      <c r="L93" s="98"/>
      <c r="M93" s="541"/>
      <c r="N93" s="302"/>
      <c r="O93" s="286"/>
      <c r="P93" s="286"/>
      <c r="Q93" s="286"/>
      <c r="R93" s="286"/>
      <c r="S93" s="286">
        <v>1</v>
      </c>
      <c r="T93" s="285"/>
      <c r="U93" s="285"/>
      <c r="V93" s="285"/>
      <c r="W93" s="285"/>
      <c r="X93" s="285"/>
      <c r="Y93" s="98"/>
    </row>
    <row r="94" spans="1:25" s="12" customFormat="1" ht="30" customHeight="1">
      <c r="A94" s="445">
        <v>36</v>
      </c>
      <c r="B94" s="517" t="s">
        <v>924</v>
      </c>
      <c r="C94" s="582" t="s">
        <v>902</v>
      </c>
      <c r="D94" s="609" t="s">
        <v>1650</v>
      </c>
      <c r="E94" s="110">
        <v>1</v>
      </c>
      <c r="F94" s="100" t="s">
        <v>923</v>
      </c>
      <c r="G94" s="433" t="s">
        <v>1800</v>
      </c>
      <c r="H94" s="603"/>
      <c r="I94" s="582"/>
      <c r="J94" s="444">
        <v>442.74</v>
      </c>
      <c r="K94" s="98"/>
      <c r="L94" s="98"/>
      <c r="M94" s="444" t="s">
        <v>221</v>
      </c>
      <c r="N94" s="302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98"/>
    </row>
    <row r="95" spans="1:25" s="12" customFormat="1" ht="30" customHeight="1">
      <c r="A95" s="492"/>
      <c r="B95" s="547"/>
      <c r="C95" s="601"/>
      <c r="D95" s="610"/>
      <c r="E95" s="110">
        <v>2</v>
      </c>
      <c r="F95" s="100" t="s">
        <v>922</v>
      </c>
      <c r="G95" s="434"/>
      <c r="H95" s="604"/>
      <c r="I95" s="601"/>
      <c r="J95" s="540"/>
      <c r="K95" s="98"/>
      <c r="L95" s="98"/>
      <c r="M95" s="540"/>
      <c r="N95" s="302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98"/>
    </row>
    <row r="96" spans="1:25" s="12" customFormat="1" ht="30" customHeight="1">
      <c r="A96" s="492"/>
      <c r="B96" s="547"/>
      <c r="C96" s="601"/>
      <c r="D96" s="610"/>
      <c r="E96" s="110">
        <v>3</v>
      </c>
      <c r="F96" s="100" t="s">
        <v>921</v>
      </c>
      <c r="G96" s="434"/>
      <c r="H96" s="604"/>
      <c r="I96" s="601"/>
      <c r="J96" s="540"/>
      <c r="K96" s="98"/>
      <c r="L96" s="98"/>
      <c r="M96" s="540"/>
      <c r="N96" s="302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98"/>
    </row>
    <row r="97" spans="1:25" s="12" customFormat="1" ht="30" customHeight="1">
      <c r="A97" s="493"/>
      <c r="B97" s="518"/>
      <c r="C97" s="602"/>
      <c r="D97" s="614"/>
      <c r="E97" s="110">
        <v>4</v>
      </c>
      <c r="F97" s="100" t="s">
        <v>920</v>
      </c>
      <c r="G97" s="435"/>
      <c r="H97" s="605"/>
      <c r="I97" s="602"/>
      <c r="J97" s="541"/>
      <c r="K97" s="98"/>
      <c r="L97" s="98"/>
      <c r="M97" s="541"/>
      <c r="N97" s="302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98"/>
    </row>
    <row r="98" spans="1:25" s="12" customFormat="1" ht="30" customHeight="1">
      <c r="A98" s="109">
        <v>37</v>
      </c>
      <c r="B98" s="118" t="s">
        <v>919</v>
      </c>
      <c r="C98" s="127" t="s">
        <v>902</v>
      </c>
      <c r="D98" s="203" t="s">
        <v>1651</v>
      </c>
      <c r="E98" s="110">
        <v>1</v>
      </c>
      <c r="F98" s="100" t="s">
        <v>918</v>
      </c>
      <c r="G98" s="309" t="s">
        <v>1702</v>
      </c>
      <c r="H98" s="130"/>
      <c r="I98" s="127"/>
      <c r="J98" s="121">
        <v>109.69</v>
      </c>
      <c r="K98" s="98"/>
      <c r="L98" s="98"/>
      <c r="M98" s="121" t="s">
        <v>221</v>
      </c>
      <c r="N98" s="302"/>
      <c r="O98" s="286"/>
      <c r="P98" s="286">
        <v>1</v>
      </c>
      <c r="Q98" s="285"/>
      <c r="R98" s="285"/>
      <c r="S98" s="285"/>
      <c r="T98" s="285"/>
      <c r="U98" s="285"/>
      <c r="V98" s="285"/>
      <c r="W98" s="285"/>
      <c r="X98" s="285"/>
      <c r="Y98" s="98"/>
    </row>
    <row r="99" spans="1:25" s="12" customFormat="1" ht="30" customHeight="1">
      <c r="A99" s="445">
        <v>38</v>
      </c>
      <c r="B99" s="517" t="s">
        <v>917</v>
      </c>
      <c r="C99" s="582" t="s">
        <v>902</v>
      </c>
      <c r="D99" s="619" t="s">
        <v>1652</v>
      </c>
      <c r="E99" s="110">
        <v>1</v>
      </c>
      <c r="F99" s="101" t="s">
        <v>916</v>
      </c>
      <c r="G99" s="433" t="s">
        <v>1800</v>
      </c>
      <c r="H99" s="603"/>
      <c r="I99" s="582"/>
      <c r="J99" s="444">
        <v>327.74</v>
      </c>
      <c r="K99" s="98"/>
      <c r="L99" s="98"/>
      <c r="M99" s="444" t="s">
        <v>221</v>
      </c>
      <c r="N99" s="302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98"/>
    </row>
    <row r="100" spans="1:25" s="12" customFormat="1" ht="30" customHeight="1">
      <c r="A100" s="492"/>
      <c r="B100" s="547"/>
      <c r="C100" s="601"/>
      <c r="D100" s="610"/>
      <c r="E100" s="110">
        <v>2</v>
      </c>
      <c r="F100" s="101" t="s">
        <v>915</v>
      </c>
      <c r="G100" s="434"/>
      <c r="H100" s="604"/>
      <c r="I100" s="601"/>
      <c r="J100" s="540"/>
      <c r="K100" s="98"/>
      <c r="L100" s="98"/>
      <c r="M100" s="540"/>
      <c r="N100" s="302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98"/>
    </row>
    <row r="101" spans="1:25" s="12" customFormat="1" ht="30" customHeight="1">
      <c r="A101" s="493"/>
      <c r="B101" s="518"/>
      <c r="C101" s="602"/>
      <c r="D101" s="614"/>
      <c r="E101" s="110">
        <v>3</v>
      </c>
      <c r="F101" s="101" t="s">
        <v>914</v>
      </c>
      <c r="G101" s="435"/>
      <c r="H101" s="605"/>
      <c r="I101" s="602"/>
      <c r="J101" s="541"/>
      <c r="K101" s="98"/>
      <c r="L101" s="98"/>
      <c r="M101" s="541"/>
      <c r="N101" s="302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98"/>
    </row>
    <row r="102" spans="1:25" s="12" customFormat="1" ht="30" customHeight="1">
      <c r="A102" s="109">
        <v>39</v>
      </c>
      <c r="B102" s="118" t="s">
        <v>913</v>
      </c>
      <c r="C102" s="127" t="s">
        <v>902</v>
      </c>
      <c r="D102" s="203" t="s">
        <v>1653</v>
      </c>
      <c r="E102" s="110">
        <v>1</v>
      </c>
      <c r="F102" s="101" t="s">
        <v>912</v>
      </c>
      <c r="G102" s="309" t="s">
        <v>1703</v>
      </c>
      <c r="H102" s="130"/>
      <c r="I102" s="127"/>
      <c r="J102" s="121">
        <v>109.09</v>
      </c>
      <c r="K102" s="98"/>
      <c r="L102" s="98"/>
      <c r="M102" s="121" t="s">
        <v>221</v>
      </c>
      <c r="N102" s="302"/>
      <c r="O102" s="286"/>
      <c r="P102" s="286">
        <v>1</v>
      </c>
      <c r="Q102" s="285"/>
      <c r="R102" s="285"/>
      <c r="S102" s="285"/>
      <c r="T102" s="285"/>
      <c r="U102" s="285"/>
      <c r="V102" s="285"/>
      <c r="W102" s="285"/>
      <c r="X102" s="285"/>
      <c r="Y102" s="98"/>
    </row>
    <row r="103" spans="1:25" s="12" customFormat="1" ht="30" customHeight="1">
      <c r="A103" s="445">
        <v>40</v>
      </c>
      <c r="B103" s="517" t="s">
        <v>911</v>
      </c>
      <c r="C103" s="582" t="s">
        <v>902</v>
      </c>
      <c r="D103" s="619" t="s">
        <v>1654</v>
      </c>
      <c r="E103" s="110">
        <v>1</v>
      </c>
      <c r="F103" s="101" t="s">
        <v>910</v>
      </c>
      <c r="G103" s="433" t="s">
        <v>1800</v>
      </c>
      <c r="H103" s="603"/>
      <c r="I103" s="582"/>
      <c r="J103" s="444">
        <v>439.01</v>
      </c>
      <c r="K103" s="98"/>
      <c r="L103" s="98"/>
      <c r="M103" s="444" t="s">
        <v>221</v>
      </c>
      <c r="N103" s="302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98"/>
    </row>
    <row r="104" spans="1:25" s="12" customFormat="1" ht="30" customHeight="1">
      <c r="A104" s="492"/>
      <c r="B104" s="547"/>
      <c r="C104" s="601"/>
      <c r="D104" s="610"/>
      <c r="E104" s="110">
        <v>2</v>
      </c>
      <c r="F104" s="101" t="s">
        <v>909</v>
      </c>
      <c r="G104" s="434"/>
      <c r="H104" s="604"/>
      <c r="I104" s="601"/>
      <c r="J104" s="540"/>
      <c r="K104" s="98"/>
      <c r="L104" s="98"/>
      <c r="M104" s="540"/>
      <c r="N104" s="302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98"/>
    </row>
    <row r="105" spans="1:25" s="12" customFormat="1" ht="30" customHeight="1">
      <c r="A105" s="492"/>
      <c r="B105" s="547"/>
      <c r="C105" s="601"/>
      <c r="D105" s="610"/>
      <c r="E105" s="110">
        <v>3</v>
      </c>
      <c r="F105" s="101" t="s">
        <v>908</v>
      </c>
      <c r="G105" s="434"/>
      <c r="H105" s="604"/>
      <c r="I105" s="601"/>
      <c r="J105" s="540"/>
      <c r="K105" s="98"/>
      <c r="L105" s="98"/>
      <c r="M105" s="540"/>
      <c r="N105" s="302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98"/>
    </row>
    <row r="106" spans="1:25" s="12" customFormat="1" ht="30" customHeight="1">
      <c r="A106" s="493"/>
      <c r="B106" s="518"/>
      <c r="C106" s="602"/>
      <c r="D106" s="614"/>
      <c r="E106" s="110">
        <v>4</v>
      </c>
      <c r="F106" s="101" t="s">
        <v>907</v>
      </c>
      <c r="G106" s="435"/>
      <c r="H106" s="605"/>
      <c r="I106" s="602"/>
      <c r="J106" s="541"/>
      <c r="K106" s="98"/>
      <c r="L106" s="98"/>
      <c r="M106" s="541"/>
      <c r="N106" s="302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98"/>
    </row>
    <row r="107" spans="1:25" s="12" customFormat="1" ht="30" customHeight="1">
      <c r="A107" s="445">
        <v>41</v>
      </c>
      <c r="B107" s="517" t="s">
        <v>906</v>
      </c>
      <c r="C107" s="582" t="s">
        <v>902</v>
      </c>
      <c r="D107" s="619" t="s">
        <v>1558</v>
      </c>
      <c r="E107" s="110">
        <v>1</v>
      </c>
      <c r="F107" s="101" t="s">
        <v>905</v>
      </c>
      <c r="G107" s="611" t="s">
        <v>1704</v>
      </c>
      <c r="H107" s="603"/>
      <c r="I107" s="582"/>
      <c r="J107" s="444">
        <v>221.66</v>
      </c>
      <c r="K107" s="98"/>
      <c r="L107" s="98"/>
      <c r="M107" s="444" t="s">
        <v>221</v>
      </c>
      <c r="N107" s="302"/>
      <c r="O107" s="286"/>
      <c r="P107" s="286"/>
      <c r="Q107" s="286"/>
      <c r="R107" s="286">
        <v>1</v>
      </c>
      <c r="S107" s="285"/>
      <c r="T107" s="285"/>
      <c r="U107" s="285"/>
      <c r="V107" s="285"/>
      <c r="W107" s="285"/>
      <c r="X107" s="285"/>
      <c r="Y107" s="98"/>
    </row>
    <row r="108" spans="1:25" s="12" customFormat="1" ht="30" customHeight="1">
      <c r="A108" s="493"/>
      <c r="B108" s="518"/>
      <c r="C108" s="602"/>
      <c r="D108" s="614"/>
      <c r="E108" s="110">
        <v>2</v>
      </c>
      <c r="F108" s="101" t="s">
        <v>904</v>
      </c>
      <c r="G108" s="613"/>
      <c r="H108" s="605"/>
      <c r="I108" s="602"/>
      <c r="J108" s="541"/>
      <c r="K108" s="98"/>
      <c r="L108" s="98"/>
      <c r="M108" s="541"/>
      <c r="N108" s="302"/>
      <c r="O108" s="286"/>
      <c r="P108" s="286"/>
      <c r="Q108" s="286"/>
      <c r="R108" s="286">
        <v>1</v>
      </c>
      <c r="S108" s="285"/>
      <c r="T108" s="285"/>
      <c r="U108" s="285"/>
      <c r="V108" s="285"/>
      <c r="W108" s="285"/>
      <c r="X108" s="285"/>
      <c r="Y108" s="98"/>
    </row>
    <row r="109" spans="1:25" s="12" customFormat="1" ht="30" customHeight="1">
      <c r="A109" s="445">
        <v>42</v>
      </c>
      <c r="B109" s="517" t="s">
        <v>903</v>
      </c>
      <c r="C109" s="582" t="s">
        <v>902</v>
      </c>
      <c r="D109" s="619" t="s">
        <v>1655</v>
      </c>
      <c r="E109" s="110">
        <v>1</v>
      </c>
      <c r="F109" s="101" t="s">
        <v>901</v>
      </c>
      <c r="G109" s="611" t="s">
        <v>1705</v>
      </c>
      <c r="H109" s="603"/>
      <c r="I109" s="582"/>
      <c r="J109" s="444">
        <v>221.32</v>
      </c>
      <c r="K109" s="98"/>
      <c r="L109" s="98"/>
      <c r="M109" s="444" t="s">
        <v>221</v>
      </c>
      <c r="N109" s="302">
        <v>1</v>
      </c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98"/>
    </row>
    <row r="110" spans="1:25" s="12" customFormat="1" ht="30" customHeight="1">
      <c r="A110" s="493"/>
      <c r="B110" s="518"/>
      <c r="C110" s="602"/>
      <c r="D110" s="614"/>
      <c r="E110" s="110">
        <v>2</v>
      </c>
      <c r="F110" s="101" t="s">
        <v>487</v>
      </c>
      <c r="G110" s="613"/>
      <c r="H110" s="605"/>
      <c r="I110" s="602"/>
      <c r="J110" s="541"/>
      <c r="K110" s="98"/>
      <c r="L110" s="98"/>
      <c r="M110" s="541"/>
      <c r="N110" s="302"/>
      <c r="O110" s="286"/>
      <c r="P110" s="286"/>
      <c r="Q110" s="286"/>
      <c r="R110" s="286">
        <v>1</v>
      </c>
      <c r="S110" s="285"/>
      <c r="T110" s="285"/>
      <c r="U110" s="285"/>
      <c r="V110" s="285"/>
      <c r="W110" s="285"/>
      <c r="X110" s="285"/>
      <c r="Y110" s="98"/>
    </row>
    <row r="111" spans="1:25" s="12" customFormat="1" ht="30" customHeight="1">
      <c r="A111" s="445">
        <v>43</v>
      </c>
      <c r="B111" s="517" t="s">
        <v>900</v>
      </c>
      <c r="C111" s="582" t="s">
        <v>821</v>
      </c>
      <c r="D111" s="467" t="s">
        <v>1656</v>
      </c>
      <c r="E111" s="110">
        <v>1</v>
      </c>
      <c r="F111" s="100" t="s">
        <v>899</v>
      </c>
      <c r="G111" s="433" t="s">
        <v>1800</v>
      </c>
      <c r="H111" s="603"/>
      <c r="I111" s="582"/>
      <c r="J111" s="444">
        <v>437.38</v>
      </c>
      <c r="K111" s="98"/>
      <c r="L111" s="98"/>
      <c r="M111" s="444" t="s">
        <v>221</v>
      </c>
      <c r="N111" s="302"/>
      <c r="O111" s="285"/>
      <c r="P111" s="285"/>
      <c r="Q111" s="285"/>
      <c r="R111" s="285"/>
      <c r="S111" s="285"/>
      <c r="T111" s="285"/>
      <c r="U111" s="285"/>
      <c r="V111" s="285"/>
      <c r="W111" s="285"/>
      <c r="X111" s="285"/>
      <c r="Y111" s="98"/>
    </row>
    <row r="112" spans="1:25" s="12" customFormat="1" ht="30" customHeight="1">
      <c r="A112" s="492"/>
      <c r="B112" s="547"/>
      <c r="C112" s="601"/>
      <c r="D112" s="610"/>
      <c r="E112" s="110">
        <v>2</v>
      </c>
      <c r="F112" s="100" t="s">
        <v>898</v>
      </c>
      <c r="G112" s="434"/>
      <c r="H112" s="604"/>
      <c r="I112" s="601"/>
      <c r="J112" s="540"/>
      <c r="K112" s="98"/>
      <c r="L112" s="98"/>
      <c r="M112" s="540"/>
      <c r="N112" s="302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98"/>
    </row>
    <row r="113" spans="1:25" s="12" customFormat="1" ht="30" customHeight="1">
      <c r="A113" s="492"/>
      <c r="B113" s="547"/>
      <c r="C113" s="601"/>
      <c r="D113" s="610"/>
      <c r="E113" s="110">
        <v>3</v>
      </c>
      <c r="F113" s="100" t="s">
        <v>897</v>
      </c>
      <c r="G113" s="434"/>
      <c r="H113" s="604"/>
      <c r="I113" s="601"/>
      <c r="J113" s="540"/>
      <c r="K113" s="98"/>
      <c r="L113" s="98"/>
      <c r="M113" s="540"/>
      <c r="N113" s="302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98"/>
    </row>
    <row r="114" spans="1:25" s="12" customFormat="1" ht="30" customHeight="1">
      <c r="A114" s="493"/>
      <c r="B114" s="518"/>
      <c r="C114" s="602"/>
      <c r="D114" s="614"/>
      <c r="E114" s="110">
        <v>4</v>
      </c>
      <c r="F114" s="100" t="s">
        <v>896</v>
      </c>
      <c r="G114" s="435"/>
      <c r="H114" s="605"/>
      <c r="I114" s="602"/>
      <c r="J114" s="541"/>
      <c r="K114" s="98"/>
      <c r="L114" s="98"/>
      <c r="M114" s="541"/>
      <c r="N114" s="302"/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98"/>
    </row>
    <row r="115" spans="1:25" s="12" customFormat="1" ht="30" customHeight="1">
      <c r="A115" s="109">
        <v>44</v>
      </c>
      <c r="B115" s="118" t="s">
        <v>895</v>
      </c>
      <c r="C115" s="127" t="s">
        <v>821</v>
      </c>
      <c r="D115" s="153" t="s">
        <v>1657</v>
      </c>
      <c r="E115" s="110">
        <v>1</v>
      </c>
      <c r="F115" s="100" t="s">
        <v>894</v>
      </c>
      <c r="G115" s="309" t="s">
        <v>1706</v>
      </c>
      <c r="H115" s="130"/>
      <c r="I115" s="127"/>
      <c r="J115" s="121">
        <v>107.95</v>
      </c>
      <c r="K115" s="98"/>
      <c r="L115" s="98"/>
      <c r="M115" s="121" t="s">
        <v>221</v>
      </c>
      <c r="N115" s="302">
        <v>1</v>
      </c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98"/>
    </row>
    <row r="116" spans="1:25" s="12" customFormat="1" ht="30" customHeight="1">
      <c r="A116" s="445">
        <v>45</v>
      </c>
      <c r="B116" s="517" t="s">
        <v>893</v>
      </c>
      <c r="C116" s="582" t="s">
        <v>821</v>
      </c>
      <c r="D116" s="467" t="s">
        <v>1658</v>
      </c>
      <c r="E116" s="110">
        <v>1</v>
      </c>
      <c r="F116" s="100" t="s">
        <v>892</v>
      </c>
      <c r="G116" s="611" t="s">
        <v>1707</v>
      </c>
      <c r="H116" s="603"/>
      <c r="I116" s="582"/>
      <c r="J116" s="444">
        <v>216.48</v>
      </c>
      <c r="K116" s="98"/>
      <c r="L116" s="98"/>
      <c r="M116" s="444" t="s">
        <v>221</v>
      </c>
      <c r="N116" s="302"/>
      <c r="O116" s="286"/>
      <c r="P116" s="286">
        <v>1</v>
      </c>
      <c r="Q116" s="285"/>
      <c r="R116" s="285"/>
      <c r="S116" s="285"/>
      <c r="T116" s="285"/>
      <c r="U116" s="285"/>
      <c r="V116" s="285"/>
      <c r="W116" s="285"/>
      <c r="X116" s="285"/>
      <c r="Y116" s="98"/>
    </row>
    <row r="117" spans="1:25" s="12" customFormat="1" ht="30" customHeight="1">
      <c r="A117" s="493"/>
      <c r="B117" s="518"/>
      <c r="C117" s="602"/>
      <c r="D117" s="614"/>
      <c r="E117" s="110">
        <v>2</v>
      </c>
      <c r="F117" s="100" t="s">
        <v>891</v>
      </c>
      <c r="G117" s="613"/>
      <c r="H117" s="605"/>
      <c r="I117" s="602"/>
      <c r="J117" s="541"/>
      <c r="K117" s="98"/>
      <c r="L117" s="98"/>
      <c r="M117" s="541"/>
      <c r="N117" s="302">
        <v>1</v>
      </c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98"/>
    </row>
    <row r="118" spans="1:25" s="12" customFormat="1" ht="30" customHeight="1">
      <c r="A118" s="445">
        <v>46</v>
      </c>
      <c r="B118" s="517" t="s">
        <v>890</v>
      </c>
      <c r="C118" s="582" t="s">
        <v>821</v>
      </c>
      <c r="D118" s="467" t="s">
        <v>1659</v>
      </c>
      <c r="E118" s="110">
        <v>1</v>
      </c>
      <c r="F118" s="100" t="s">
        <v>889</v>
      </c>
      <c r="G118" s="461" t="s">
        <v>1800</v>
      </c>
      <c r="H118" s="603"/>
      <c r="I118" s="582"/>
      <c r="J118" s="444">
        <v>538.14</v>
      </c>
      <c r="K118" s="98"/>
      <c r="L118" s="98"/>
      <c r="M118" s="444" t="s">
        <v>221</v>
      </c>
      <c r="N118" s="302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98"/>
    </row>
    <row r="119" spans="1:25" s="12" customFormat="1" ht="30" customHeight="1">
      <c r="A119" s="492"/>
      <c r="B119" s="547"/>
      <c r="C119" s="601"/>
      <c r="D119" s="610"/>
      <c r="E119" s="110">
        <v>2</v>
      </c>
      <c r="F119" s="100" t="s">
        <v>888</v>
      </c>
      <c r="G119" s="618"/>
      <c r="H119" s="604"/>
      <c r="I119" s="601"/>
      <c r="J119" s="540"/>
      <c r="K119" s="98"/>
      <c r="L119" s="98"/>
      <c r="M119" s="540"/>
      <c r="N119" s="302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98"/>
    </row>
    <row r="120" spans="1:25" s="12" customFormat="1" ht="30" customHeight="1">
      <c r="A120" s="492"/>
      <c r="B120" s="547"/>
      <c r="C120" s="601"/>
      <c r="D120" s="610"/>
      <c r="E120" s="110">
        <v>3</v>
      </c>
      <c r="F120" s="100" t="s">
        <v>887</v>
      </c>
      <c r="G120" s="618"/>
      <c r="H120" s="604"/>
      <c r="I120" s="601"/>
      <c r="J120" s="540"/>
      <c r="K120" s="98"/>
      <c r="L120" s="98"/>
      <c r="M120" s="540"/>
      <c r="N120" s="302"/>
      <c r="O120" s="285"/>
      <c r="P120" s="285"/>
      <c r="Q120" s="285"/>
      <c r="R120" s="285"/>
      <c r="S120" s="285"/>
      <c r="T120" s="285"/>
      <c r="U120" s="285"/>
      <c r="V120" s="285"/>
      <c r="W120" s="285"/>
      <c r="X120" s="285"/>
      <c r="Y120" s="98"/>
    </row>
    <row r="121" spans="1:25" s="12" customFormat="1" ht="30" customHeight="1">
      <c r="A121" s="492"/>
      <c r="B121" s="547"/>
      <c r="C121" s="601"/>
      <c r="D121" s="610"/>
      <c r="E121" s="110">
        <v>4</v>
      </c>
      <c r="F121" s="100" t="s">
        <v>886</v>
      </c>
      <c r="G121" s="618"/>
      <c r="H121" s="604"/>
      <c r="I121" s="601"/>
      <c r="J121" s="540"/>
      <c r="K121" s="98"/>
      <c r="L121" s="98"/>
      <c r="M121" s="540"/>
      <c r="N121" s="302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98"/>
    </row>
    <row r="122" spans="1:25" s="12" customFormat="1" ht="30" customHeight="1">
      <c r="A122" s="493"/>
      <c r="B122" s="518"/>
      <c r="C122" s="602"/>
      <c r="D122" s="614"/>
      <c r="E122" s="110">
        <v>5</v>
      </c>
      <c r="F122" s="100" t="s">
        <v>885</v>
      </c>
      <c r="G122" s="462"/>
      <c r="H122" s="605"/>
      <c r="I122" s="602"/>
      <c r="J122" s="541"/>
      <c r="K122" s="98"/>
      <c r="L122" s="98"/>
      <c r="M122" s="541"/>
      <c r="N122" s="302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98"/>
    </row>
    <row r="123" spans="1:25" s="12" customFormat="1" ht="30" customHeight="1">
      <c r="A123" s="445">
        <v>47</v>
      </c>
      <c r="B123" s="517" t="s">
        <v>884</v>
      </c>
      <c r="C123" s="582" t="s">
        <v>821</v>
      </c>
      <c r="D123" s="467" t="s">
        <v>1659</v>
      </c>
      <c r="E123" s="97">
        <v>1</v>
      </c>
      <c r="F123" s="100" t="s">
        <v>883</v>
      </c>
      <c r="G123" s="278" t="s">
        <v>1800</v>
      </c>
      <c r="H123" s="615"/>
      <c r="I123" s="582"/>
      <c r="J123" s="444">
        <v>214.97</v>
      </c>
      <c r="K123" s="98"/>
      <c r="L123" s="98"/>
      <c r="M123" s="444" t="s">
        <v>221</v>
      </c>
      <c r="N123" s="302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98"/>
    </row>
    <row r="124" spans="1:25" s="12" customFormat="1" ht="30" customHeight="1">
      <c r="A124" s="493"/>
      <c r="B124" s="518"/>
      <c r="C124" s="602"/>
      <c r="D124" s="614"/>
      <c r="E124" s="97">
        <v>2</v>
      </c>
      <c r="F124" s="100" t="s">
        <v>882</v>
      </c>
      <c r="G124" s="278"/>
      <c r="H124" s="617"/>
      <c r="I124" s="602"/>
      <c r="J124" s="541"/>
      <c r="K124" s="98"/>
      <c r="L124" s="98"/>
      <c r="M124" s="541"/>
      <c r="N124" s="302"/>
      <c r="O124" s="285"/>
      <c r="P124" s="285"/>
      <c r="Q124" s="285"/>
      <c r="R124" s="285"/>
      <c r="S124" s="285"/>
      <c r="T124" s="285"/>
      <c r="U124" s="285"/>
      <c r="V124" s="285"/>
      <c r="W124" s="285"/>
      <c r="X124" s="285"/>
      <c r="Y124" s="98"/>
    </row>
    <row r="125" spans="1:25" s="12" customFormat="1" ht="30" customHeight="1">
      <c r="A125" s="445">
        <v>48</v>
      </c>
      <c r="B125" s="517" t="s">
        <v>881</v>
      </c>
      <c r="C125" s="582" t="s">
        <v>821</v>
      </c>
      <c r="D125" s="467" t="s">
        <v>1660</v>
      </c>
      <c r="E125" s="110">
        <v>1</v>
      </c>
      <c r="F125" s="100" t="s">
        <v>880</v>
      </c>
      <c r="G125" s="433" t="s">
        <v>1708</v>
      </c>
      <c r="H125" s="606"/>
      <c r="I125" s="582"/>
      <c r="J125" s="444">
        <v>1071.95</v>
      </c>
      <c r="K125" s="98"/>
      <c r="L125" s="98"/>
      <c r="M125" s="444" t="s">
        <v>221</v>
      </c>
      <c r="N125" s="302">
        <v>1</v>
      </c>
      <c r="O125" s="285"/>
      <c r="P125" s="285"/>
      <c r="Q125" s="285"/>
      <c r="R125" s="285"/>
      <c r="S125" s="285"/>
      <c r="T125" s="285"/>
      <c r="U125" s="285"/>
      <c r="V125" s="285"/>
      <c r="W125" s="285"/>
      <c r="X125" s="285"/>
      <c r="Y125" s="98"/>
    </row>
    <row r="126" spans="1:25" s="12" customFormat="1" ht="30" customHeight="1">
      <c r="A126" s="492"/>
      <c r="B126" s="547"/>
      <c r="C126" s="601"/>
      <c r="D126" s="610"/>
      <c r="E126" s="110">
        <v>2</v>
      </c>
      <c r="F126" s="100" t="s">
        <v>879</v>
      </c>
      <c r="G126" s="434"/>
      <c r="H126" s="607"/>
      <c r="I126" s="601"/>
      <c r="J126" s="540"/>
      <c r="K126" s="98"/>
      <c r="L126" s="98"/>
      <c r="M126" s="540"/>
      <c r="N126" s="302">
        <v>1</v>
      </c>
      <c r="O126" s="285"/>
      <c r="P126" s="285"/>
      <c r="Q126" s="285"/>
      <c r="R126" s="285"/>
      <c r="S126" s="285"/>
      <c r="T126" s="285"/>
      <c r="U126" s="285"/>
      <c r="V126" s="285"/>
      <c r="W126" s="285"/>
      <c r="X126" s="285"/>
      <c r="Y126" s="98"/>
    </row>
    <row r="127" spans="1:25" s="12" customFormat="1" ht="30" customHeight="1">
      <c r="A127" s="492"/>
      <c r="B127" s="547"/>
      <c r="C127" s="601"/>
      <c r="D127" s="610"/>
      <c r="E127" s="110">
        <v>3</v>
      </c>
      <c r="F127" s="100" t="s">
        <v>878</v>
      </c>
      <c r="G127" s="434"/>
      <c r="H127" s="607"/>
      <c r="I127" s="601"/>
      <c r="J127" s="540"/>
      <c r="K127" s="98"/>
      <c r="L127" s="98"/>
      <c r="M127" s="540"/>
      <c r="N127" s="302">
        <v>1</v>
      </c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98"/>
    </row>
    <row r="128" spans="1:25" s="12" customFormat="1" ht="30" customHeight="1">
      <c r="A128" s="492"/>
      <c r="B128" s="547"/>
      <c r="C128" s="601"/>
      <c r="D128" s="610"/>
      <c r="E128" s="110">
        <v>4</v>
      </c>
      <c r="F128" s="100" t="s">
        <v>877</v>
      </c>
      <c r="G128" s="434"/>
      <c r="H128" s="607"/>
      <c r="I128" s="601"/>
      <c r="J128" s="540"/>
      <c r="K128" s="98"/>
      <c r="L128" s="98"/>
      <c r="M128" s="540"/>
      <c r="N128" s="302">
        <v>1</v>
      </c>
      <c r="O128" s="285"/>
      <c r="P128" s="285"/>
      <c r="Q128" s="285"/>
      <c r="R128" s="285"/>
      <c r="S128" s="285"/>
      <c r="T128" s="285"/>
      <c r="U128" s="285"/>
      <c r="V128" s="285"/>
      <c r="W128" s="285"/>
      <c r="X128" s="285"/>
      <c r="Y128" s="98"/>
    </row>
    <row r="129" spans="1:25" s="12" customFormat="1" ht="30" customHeight="1">
      <c r="A129" s="492"/>
      <c r="B129" s="547"/>
      <c r="C129" s="601"/>
      <c r="D129" s="610"/>
      <c r="E129" s="110">
        <v>5</v>
      </c>
      <c r="F129" s="100" t="s">
        <v>876</v>
      </c>
      <c r="G129" s="434"/>
      <c r="H129" s="607"/>
      <c r="I129" s="601"/>
      <c r="J129" s="540"/>
      <c r="K129" s="98"/>
      <c r="L129" s="98"/>
      <c r="M129" s="540"/>
      <c r="N129" s="302">
        <v>1</v>
      </c>
      <c r="O129" s="285"/>
      <c r="P129" s="285"/>
      <c r="Q129" s="285"/>
      <c r="R129" s="285"/>
      <c r="S129" s="285"/>
      <c r="T129" s="285"/>
      <c r="U129" s="285"/>
      <c r="V129" s="285"/>
      <c r="W129" s="285"/>
      <c r="X129" s="285"/>
      <c r="Y129" s="98"/>
    </row>
    <row r="130" spans="1:25" s="12" customFormat="1" ht="30" customHeight="1">
      <c r="A130" s="492"/>
      <c r="B130" s="547"/>
      <c r="C130" s="601"/>
      <c r="D130" s="610"/>
      <c r="E130" s="110">
        <v>6</v>
      </c>
      <c r="F130" s="100" t="s">
        <v>875</v>
      </c>
      <c r="G130" s="434"/>
      <c r="H130" s="607"/>
      <c r="I130" s="601"/>
      <c r="J130" s="540"/>
      <c r="K130" s="98"/>
      <c r="L130" s="98"/>
      <c r="M130" s="540"/>
      <c r="N130" s="302"/>
      <c r="O130" s="286"/>
      <c r="P130" s="286"/>
      <c r="Q130" s="286">
        <v>1</v>
      </c>
      <c r="R130" s="285"/>
      <c r="S130" s="285"/>
      <c r="T130" s="285"/>
      <c r="U130" s="285"/>
      <c r="V130" s="285"/>
      <c r="W130" s="285"/>
      <c r="X130" s="285"/>
      <c r="Y130" s="98"/>
    </row>
    <row r="131" spans="1:25" s="12" customFormat="1" ht="30" customHeight="1">
      <c r="A131" s="492"/>
      <c r="B131" s="547"/>
      <c r="C131" s="601"/>
      <c r="D131" s="610"/>
      <c r="E131" s="110">
        <v>7</v>
      </c>
      <c r="F131" s="100" t="s">
        <v>874</v>
      </c>
      <c r="G131" s="434"/>
      <c r="H131" s="607"/>
      <c r="I131" s="601"/>
      <c r="J131" s="540"/>
      <c r="K131" s="98"/>
      <c r="L131" s="98"/>
      <c r="M131" s="540"/>
      <c r="N131" s="302"/>
      <c r="O131" s="286"/>
      <c r="P131" s="286">
        <v>1</v>
      </c>
      <c r="Q131" s="285"/>
      <c r="R131" s="285"/>
      <c r="S131" s="285"/>
      <c r="T131" s="285"/>
      <c r="U131" s="285"/>
      <c r="V131" s="285"/>
      <c r="W131" s="285"/>
      <c r="X131" s="285"/>
      <c r="Y131" s="98"/>
    </row>
    <row r="132" spans="1:25" s="12" customFormat="1" ht="30" customHeight="1">
      <c r="A132" s="492"/>
      <c r="B132" s="547"/>
      <c r="C132" s="601"/>
      <c r="D132" s="610"/>
      <c r="E132" s="110">
        <v>8</v>
      </c>
      <c r="F132" s="100" t="s">
        <v>873</v>
      </c>
      <c r="G132" s="434"/>
      <c r="H132" s="607"/>
      <c r="I132" s="601"/>
      <c r="J132" s="540"/>
      <c r="K132" s="98"/>
      <c r="L132" s="98"/>
      <c r="M132" s="540"/>
      <c r="N132" s="302"/>
      <c r="O132" s="286"/>
      <c r="P132" s="286"/>
      <c r="Q132" s="286">
        <v>1</v>
      </c>
      <c r="R132" s="285"/>
      <c r="S132" s="285"/>
      <c r="T132" s="285"/>
      <c r="U132" s="285"/>
      <c r="V132" s="285"/>
      <c r="W132" s="285"/>
      <c r="X132" s="285"/>
      <c r="Y132" s="98"/>
    </row>
    <row r="133" spans="1:25" s="12" customFormat="1" ht="30" customHeight="1">
      <c r="A133" s="492"/>
      <c r="B133" s="547"/>
      <c r="C133" s="601"/>
      <c r="D133" s="610"/>
      <c r="E133" s="110">
        <v>9</v>
      </c>
      <c r="F133" s="100" t="s">
        <v>872</v>
      </c>
      <c r="G133" s="434"/>
      <c r="H133" s="607"/>
      <c r="I133" s="601"/>
      <c r="J133" s="540"/>
      <c r="K133" s="98"/>
      <c r="L133" s="98"/>
      <c r="M133" s="540"/>
      <c r="N133" s="302"/>
      <c r="O133" s="286"/>
      <c r="P133" s="286"/>
      <c r="Q133" s="286">
        <v>1</v>
      </c>
      <c r="R133" s="285"/>
      <c r="S133" s="285"/>
      <c r="T133" s="285"/>
      <c r="U133" s="285"/>
      <c r="V133" s="285"/>
      <c r="W133" s="285"/>
      <c r="X133" s="285"/>
      <c r="Y133" s="98"/>
    </row>
    <row r="134" spans="1:25" s="12" customFormat="1" ht="30" customHeight="1">
      <c r="A134" s="493"/>
      <c r="B134" s="518"/>
      <c r="C134" s="602"/>
      <c r="D134" s="614"/>
      <c r="E134" s="110">
        <v>10</v>
      </c>
      <c r="F134" s="100" t="s">
        <v>871</v>
      </c>
      <c r="G134" s="435"/>
      <c r="H134" s="608"/>
      <c r="I134" s="602"/>
      <c r="J134" s="541"/>
      <c r="K134" s="98"/>
      <c r="L134" s="98"/>
      <c r="M134" s="541"/>
      <c r="N134" s="302">
        <v>1</v>
      </c>
      <c r="O134" s="285"/>
      <c r="P134" s="285"/>
      <c r="Q134" s="285"/>
      <c r="R134" s="285"/>
      <c r="S134" s="285"/>
      <c r="T134" s="285"/>
      <c r="U134" s="285"/>
      <c r="V134" s="285"/>
      <c r="W134" s="285"/>
      <c r="X134" s="285"/>
      <c r="Y134" s="98"/>
    </row>
    <row r="135" spans="1:25" s="12" customFormat="1" ht="30" customHeight="1">
      <c r="A135" s="445">
        <v>49</v>
      </c>
      <c r="B135" s="517" t="s">
        <v>870</v>
      </c>
      <c r="C135" s="582" t="s">
        <v>821</v>
      </c>
      <c r="D135" s="467" t="s">
        <v>1661</v>
      </c>
      <c r="E135" s="110">
        <v>1</v>
      </c>
      <c r="F135" s="100" t="s">
        <v>869</v>
      </c>
      <c r="G135" s="461" t="s">
        <v>1800</v>
      </c>
      <c r="H135" s="603"/>
      <c r="I135" s="582"/>
      <c r="J135" s="444">
        <v>431.81</v>
      </c>
      <c r="K135" s="98"/>
      <c r="L135" s="98"/>
      <c r="M135" s="444" t="s">
        <v>221</v>
      </c>
      <c r="N135" s="302"/>
      <c r="O135" s="285"/>
      <c r="P135" s="285"/>
      <c r="Q135" s="285"/>
      <c r="R135" s="285"/>
      <c r="S135" s="285"/>
      <c r="T135" s="285"/>
      <c r="U135" s="285"/>
      <c r="V135" s="285"/>
      <c r="W135" s="285"/>
      <c r="X135" s="285"/>
      <c r="Y135" s="98"/>
    </row>
    <row r="136" spans="1:25" s="12" customFormat="1" ht="30" customHeight="1">
      <c r="A136" s="492"/>
      <c r="B136" s="547"/>
      <c r="C136" s="601"/>
      <c r="D136" s="610"/>
      <c r="E136" s="110">
        <v>2</v>
      </c>
      <c r="F136" s="100" t="s">
        <v>868</v>
      </c>
      <c r="G136" s="618"/>
      <c r="H136" s="604"/>
      <c r="I136" s="601"/>
      <c r="J136" s="540"/>
      <c r="K136" s="98"/>
      <c r="L136" s="98"/>
      <c r="M136" s="540"/>
      <c r="N136" s="302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98"/>
    </row>
    <row r="137" spans="1:25" s="12" customFormat="1" ht="30" customHeight="1">
      <c r="A137" s="492"/>
      <c r="B137" s="547"/>
      <c r="C137" s="601"/>
      <c r="D137" s="610"/>
      <c r="E137" s="110">
        <v>3</v>
      </c>
      <c r="F137" s="100" t="s">
        <v>867</v>
      </c>
      <c r="G137" s="618"/>
      <c r="H137" s="604"/>
      <c r="I137" s="601"/>
      <c r="J137" s="540"/>
      <c r="K137" s="98"/>
      <c r="L137" s="98"/>
      <c r="M137" s="540"/>
      <c r="N137" s="302"/>
      <c r="O137" s="285"/>
      <c r="P137" s="285"/>
      <c r="Q137" s="285"/>
      <c r="R137" s="285"/>
      <c r="S137" s="285"/>
      <c r="T137" s="285"/>
      <c r="U137" s="285"/>
      <c r="V137" s="285"/>
      <c r="W137" s="285"/>
      <c r="X137" s="285"/>
      <c r="Y137" s="98"/>
    </row>
    <row r="138" spans="1:25" s="12" customFormat="1" ht="30" customHeight="1">
      <c r="A138" s="493"/>
      <c r="B138" s="518"/>
      <c r="C138" s="602"/>
      <c r="D138" s="614"/>
      <c r="E138" s="110">
        <v>4</v>
      </c>
      <c r="F138" s="100" t="s">
        <v>866</v>
      </c>
      <c r="G138" s="462"/>
      <c r="H138" s="605"/>
      <c r="I138" s="602"/>
      <c r="J138" s="541"/>
      <c r="K138" s="98"/>
      <c r="L138" s="98"/>
      <c r="M138" s="541"/>
      <c r="N138" s="302"/>
      <c r="O138" s="285"/>
      <c r="P138" s="285"/>
      <c r="Q138" s="285"/>
      <c r="R138" s="285"/>
      <c r="S138" s="285"/>
      <c r="T138" s="285"/>
      <c r="U138" s="285"/>
      <c r="V138" s="285"/>
      <c r="W138" s="285"/>
      <c r="X138" s="285"/>
      <c r="Y138" s="98"/>
    </row>
    <row r="139" spans="1:25" s="12" customFormat="1" ht="30" customHeight="1">
      <c r="A139" s="445">
        <v>50</v>
      </c>
      <c r="B139" s="517" t="s">
        <v>865</v>
      </c>
      <c r="C139" s="582" t="s">
        <v>821</v>
      </c>
      <c r="D139" s="467" t="s">
        <v>1662</v>
      </c>
      <c r="E139" s="110">
        <v>1</v>
      </c>
      <c r="F139" s="100" t="s">
        <v>864</v>
      </c>
      <c r="G139" s="433" t="s">
        <v>1709</v>
      </c>
      <c r="H139" s="603"/>
      <c r="I139" s="582"/>
      <c r="J139" s="444">
        <v>322.17</v>
      </c>
      <c r="K139" s="98"/>
      <c r="L139" s="98"/>
      <c r="M139" s="444" t="s">
        <v>221</v>
      </c>
      <c r="N139" s="302"/>
      <c r="O139" s="286"/>
      <c r="P139" s="286">
        <v>1</v>
      </c>
      <c r="Q139" s="285"/>
      <c r="R139" s="285"/>
      <c r="S139" s="285"/>
      <c r="T139" s="285"/>
      <c r="U139" s="285"/>
      <c r="V139" s="285"/>
      <c r="W139" s="285"/>
      <c r="X139" s="285"/>
      <c r="Y139" s="98"/>
    </row>
    <row r="140" spans="1:25" s="12" customFormat="1" ht="30" customHeight="1">
      <c r="A140" s="492"/>
      <c r="B140" s="547"/>
      <c r="C140" s="601"/>
      <c r="D140" s="610"/>
      <c r="E140" s="110">
        <v>2</v>
      </c>
      <c r="F140" s="100" t="s">
        <v>863</v>
      </c>
      <c r="G140" s="434"/>
      <c r="H140" s="604"/>
      <c r="I140" s="601"/>
      <c r="J140" s="540"/>
      <c r="K140" s="98"/>
      <c r="L140" s="98"/>
      <c r="M140" s="540"/>
      <c r="N140" s="302">
        <v>1</v>
      </c>
      <c r="O140" s="285"/>
      <c r="P140" s="285"/>
      <c r="Q140" s="285"/>
      <c r="R140" s="285"/>
      <c r="S140" s="285"/>
      <c r="T140" s="285"/>
      <c r="U140" s="285"/>
      <c r="V140" s="285"/>
      <c r="W140" s="285"/>
      <c r="X140" s="285"/>
      <c r="Y140" s="98"/>
    </row>
    <row r="141" spans="1:25" s="12" customFormat="1" ht="30" customHeight="1">
      <c r="A141" s="493"/>
      <c r="B141" s="518"/>
      <c r="C141" s="602"/>
      <c r="D141" s="614"/>
      <c r="E141" s="110">
        <v>3</v>
      </c>
      <c r="F141" s="100" t="s">
        <v>862</v>
      </c>
      <c r="G141" s="435"/>
      <c r="H141" s="605"/>
      <c r="I141" s="602"/>
      <c r="J141" s="541"/>
      <c r="K141" s="98"/>
      <c r="L141" s="98"/>
      <c r="M141" s="541"/>
      <c r="N141" s="302"/>
      <c r="O141" s="286"/>
      <c r="P141" s="286">
        <v>1</v>
      </c>
      <c r="Q141" s="285"/>
      <c r="R141" s="285"/>
      <c r="S141" s="285"/>
      <c r="T141" s="285"/>
      <c r="U141" s="285"/>
      <c r="V141" s="285"/>
      <c r="W141" s="285"/>
      <c r="X141" s="285"/>
      <c r="Y141" s="98"/>
    </row>
    <row r="142" spans="1:25" s="12" customFormat="1" ht="30" customHeight="1">
      <c r="A142" s="445">
        <v>51</v>
      </c>
      <c r="B142" s="517" t="s">
        <v>861</v>
      </c>
      <c r="C142" s="582" t="s">
        <v>821</v>
      </c>
      <c r="D142" s="467" t="s">
        <v>1663</v>
      </c>
      <c r="E142" s="110">
        <v>1</v>
      </c>
      <c r="F142" s="100" t="s">
        <v>860</v>
      </c>
      <c r="G142" s="461" t="s">
        <v>1800</v>
      </c>
      <c r="H142" s="615"/>
      <c r="I142" s="582"/>
      <c r="J142" s="444">
        <v>212.61</v>
      </c>
      <c r="K142" s="98"/>
      <c r="L142" s="98"/>
      <c r="M142" s="444" t="s">
        <v>221</v>
      </c>
      <c r="N142" s="302"/>
      <c r="O142" s="285"/>
      <c r="P142" s="285"/>
      <c r="Q142" s="285"/>
      <c r="R142" s="285"/>
      <c r="S142" s="285"/>
      <c r="T142" s="285"/>
      <c r="U142" s="285"/>
      <c r="V142" s="285"/>
      <c r="W142" s="285"/>
      <c r="X142" s="285"/>
      <c r="Y142" s="98"/>
    </row>
    <row r="143" spans="1:25" s="12" customFormat="1" ht="30" customHeight="1">
      <c r="A143" s="493"/>
      <c r="B143" s="518"/>
      <c r="C143" s="602"/>
      <c r="D143" s="614"/>
      <c r="E143" s="110">
        <v>2</v>
      </c>
      <c r="F143" s="100" t="s">
        <v>859</v>
      </c>
      <c r="G143" s="462"/>
      <c r="H143" s="617"/>
      <c r="I143" s="602"/>
      <c r="J143" s="541"/>
      <c r="K143" s="98"/>
      <c r="L143" s="98"/>
      <c r="M143" s="541"/>
      <c r="N143" s="302"/>
      <c r="O143" s="285"/>
      <c r="P143" s="285"/>
      <c r="Q143" s="285"/>
      <c r="R143" s="285"/>
      <c r="S143" s="285"/>
      <c r="T143" s="285"/>
      <c r="U143" s="285"/>
      <c r="V143" s="285"/>
      <c r="W143" s="285"/>
      <c r="X143" s="285"/>
      <c r="Y143" s="98"/>
    </row>
    <row r="144" spans="1:25" s="12" customFormat="1" ht="30" customHeight="1">
      <c r="A144" s="445">
        <v>52</v>
      </c>
      <c r="B144" s="517" t="s">
        <v>858</v>
      </c>
      <c r="C144" s="582" t="s">
        <v>821</v>
      </c>
      <c r="D144" s="467" t="s">
        <v>1664</v>
      </c>
      <c r="E144" s="110">
        <v>1</v>
      </c>
      <c r="F144" s="100" t="s">
        <v>857</v>
      </c>
      <c r="G144" s="433" t="s">
        <v>1800</v>
      </c>
      <c r="H144" s="603"/>
      <c r="I144" s="582"/>
      <c r="J144" s="444">
        <v>432.38</v>
      </c>
      <c r="K144" s="98"/>
      <c r="L144" s="98"/>
      <c r="M144" s="444" t="s">
        <v>221</v>
      </c>
      <c r="N144" s="302"/>
      <c r="O144" s="285"/>
      <c r="P144" s="285"/>
      <c r="Q144" s="285"/>
      <c r="R144" s="285"/>
      <c r="S144" s="285"/>
      <c r="T144" s="285"/>
      <c r="U144" s="285"/>
      <c r="V144" s="285"/>
      <c r="W144" s="285"/>
      <c r="X144" s="285"/>
      <c r="Y144" s="98"/>
    </row>
    <row r="145" spans="1:25" s="12" customFormat="1" ht="30" customHeight="1">
      <c r="A145" s="492"/>
      <c r="B145" s="547"/>
      <c r="C145" s="601"/>
      <c r="D145" s="610"/>
      <c r="E145" s="110">
        <v>2</v>
      </c>
      <c r="F145" s="100" t="s">
        <v>856</v>
      </c>
      <c r="G145" s="434"/>
      <c r="H145" s="604"/>
      <c r="I145" s="601"/>
      <c r="J145" s="540"/>
      <c r="K145" s="98"/>
      <c r="L145" s="98"/>
      <c r="M145" s="540"/>
      <c r="N145" s="302"/>
      <c r="O145" s="285"/>
      <c r="P145" s="285"/>
      <c r="Q145" s="285"/>
      <c r="R145" s="285"/>
      <c r="S145" s="285"/>
      <c r="T145" s="285"/>
      <c r="U145" s="285"/>
      <c r="V145" s="285"/>
      <c r="W145" s="285"/>
      <c r="X145" s="285"/>
      <c r="Y145" s="98"/>
    </row>
    <row r="146" spans="1:25" s="12" customFormat="1" ht="30" customHeight="1">
      <c r="A146" s="492"/>
      <c r="B146" s="547"/>
      <c r="C146" s="601"/>
      <c r="D146" s="610"/>
      <c r="E146" s="110">
        <v>3</v>
      </c>
      <c r="F146" s="100" t="s">
        <v>855</v>
      </c>
      <c r="G146" s="434"/>
      <c r="H146" s="604"/>
      <c r="I146" s="601"/>
      <c r="J146" s="540"/>
      <c r="K146" s="98"/>
      <c r="L146" s="98"/>
      <c r="M146" s="540"/>
      <c r="N146" s="302"/>
      <c r="O146" s="285"/>
      <c r="P146" s="285"/>
      <c r="Q146" s="285"/>
      <c r="R146" s="285"/>
      <c r="S146" s="285"/>
      <c r="T146" s="285"/>
      <c r="U146" s="285"/>
      <c r="V146" s="285"/>
      <c r="W146" s="285"/>
      <c r="X146" s="285"/>
      <c r="Y146" s="98"/>
    </row>
    <row r="147" spans="1:25" s="12" customFormat="1" ht="30" customHeight="1">
      <c r="A147" s="493"/>
      <c r="B147" s="518"/>
      <c r="C147" s="602"/>
      <c r="D147" s="614"/>
      <c r="E147" s="110">
        <v>4</v>
      </c>
      <c r="F147" s="100" t="s">
        <v>854</v>
      </c>
      <c r="G147" s="435"/>
      <c r="H147" s="605"/>
      <c r="I147" s="602"/>
      <c r="J147" s="541"/>
      <c r="K147" s="98"/>
      <c r="L147" s="98"/>
      <c r="M147" s="541"/>
      <c r="N147" s="302"/>
      <c r="O147" s="285"/>
      <c r="P147" s="285"/>
      <c r="Q147" s="285"/>
      <c r="R147" s="285"/>
      <c r="S147" s="285"/>
      <c r="T147" s="285"/>
      <c r="U147" s="285"/>
      <c r="V147" s="285"/>
      <c r="W147" s="285"/>
      <c r="X147" s="285"/>
      <c r="Y147" s="98"/>
    </row>
    <row r="148" spans="1:25" s="12" customFormat="1" ht="30" customHeight="1">
      <c r="A148" s="445">
        <v>53</v>
      </c>
      <c r="B148" s="517" t="s">
        <v>853</v>
      </c>
      <c r="C148" s="582" t="s">
        <v>821</v>
      </c>
      <c r="D148" s="467" t="s">
        <v>1665</v>
      </c>
      <c r="E148" s="110">
        <v>1</v>
      </c>
      <c r="F148" s="100" t="s">
        <v>852</v>
      </c>
      <c r="G148" s="461" t="s">
        <v>1800</v>
      </c>
      <c r="H148" s="603"/>
      <c r="I148" s="582"/>
      <c r="J148" s="444">
        <v>426.65</v>
      </c>
      <c r="K148" s="98"/>
      <c r="L148" s="98"/>
      <c r="M148" s="444" t="s">
        <v>221</v>
      </c>
      <c r="N148" s="302"/>
      <c r="O148" s="285"/>
      <c r="P148" s="285"/>
      <c r="Q148" s="285"/>
      <c r="R148" s="285"/>
      <c r="S148" s="285"/>
      <c r="T148" s="285"/>
      <c r="U148" s="285"/>
      <c r="V148" s="285"/>
      <c r="W148" s="285"/>
      <c r="X148" s="285"/>
      <c r="Y148" s="98"/>
    </row>
    <row r="149" spans="1:25" s="12" customFormat="1" ht="30" customHeight="1">
      <c r="A149" s="492"/>
      <c r="B149" s="547"/>
      <c r="C149" s="601"/>
      <c r="D149" s="610"/>
      <c r="E149" s="110">
        <v>2</v>
      </c>
      <c r="F149" s="100" t="s">
        <v>851</v>
      </c>
      <c r="G149" s="618"/>
      <c r="H149" s="604"/>
      <c r="I149" s="601"/>
      <c r="J149" s="540"/>
      <c r="K149" s="98"/>
      <c r="L149" s="98"/>
      <c r="M149" s="540"/>
      <c r="N149" s="302"/>
      <c r="O149" s="285"/>
      <c r="P149" s="285"/>
      <c r="Q149" s="285"/>
      <c r="R149" s="285"/>
      <c r="S149" s="285"/>
      <c r="T149" s="285"/>
      <c r="U149" s="285"/>
      <c r="V149" s="285"/>
      <c r="W149" s="285"/>
      <c r="X149" s="285"/>
      <c r="Y149" s="98"/>
    </row>
    <row r="150" spans="1:25" s="12" customFormat="1" ht="30" customHeight="1">
      <c r="A150" s="492"/>
      <c r="B150" s="547"/>
      <c r="C150" s="601"/>
      <c r="D150" s="610"/>
      <c r="E150" s="110">
        <v>3</v>
      </c>
      <c r="F150" s="100" t="s">
        <v>850</v>
      </c>
      <c r="G150" s="618"/>
      <c r="H150" s="604"/>
      <c r="I150" s="601"/>
      <c r="J150" s="540"/>
      <c r="K150" s="98"/>
      <c r="L150" s="98"/>
      <c r="M150" s="540"/>
      <c r="N150" s="302"/>
      <c r="O150" s="285"/>
      <c r="P150" s="285"/>
      <c r="Q150" s="285"/>
      <c r="R150" s="285"/>
      <c r="S150" s="285"/>
      <c r="T150" s="285"/>
      <c r="U150" s="285"/>
      <c r="V150" s="285"/>
      <c r="W150" s="285"/>
      <c r="X150" s="285"/>
      <c r="Y150" s="98"/>
    </row>
    <row r="151" spans="1:25" s="12" customFormat="1" ht="30" customHeight="1">
      <c r="A151" s="493"/>
      <c r="B151" s="518"/>
      <c r="C151" s="602"/>
      <c r="D151" s="614"/>
      <c r="E151" s="110">
        <v>4</v>
      </c>
      <c r="F151" s="100" t="s">
        <v>849</v>
      </c>
      <c r="G151" s="462"/>
      <c r="H151" s="605"/>
      <c r="I151" s="602"/>
      <c r="J151" s="541"/>
      <c r="K151" s="98"/>
      <c r="L151" s="98"/>
      <c r="M151" s="541"/>
      <c r="N151" s="302"/>
      <c r="O151" s="285"/>
      <c r="P151" s="285"/>
      <c r="Q151" s="285"/>
      <c r="R151" s="285"/>
      <c r="S151" s="285"/>
      <c r="T151" s="285"/>
      <c r="U151" s="285"/>
      <c r="V151" s="285"/>
      <c r="W151" s="285"/>
      <c r="X151" s="285"/>
      <c r="Y151" s="98"/>
    </row>
    <row r="152" spans="1:25" s="12" customFormat="1" ht="30" customHeight="1">
      <c r="A152" s="445">
        <v>54</v>
      </c>
      <c r="B152" s="517" t="s">
        <v>848</v>
      </c>
      <c r="C152" s="582" t="s">
        <v>821</v>
      </c>
      <c r="D152" s="467" t="s">
        <v>1666</v>
      </c>
      <c r="E152" s="110">
        <v>1</v>
      </c>
      <c r="F152" s="100" t="s">
        <v>847</v>
      </c>
      <c r="G152" s="461" t="s">
        <v>1800</v>
      </c>
      <c r="H152" s="603"/>
      <c r="I152" s="582"/>
      <c r="J152" s="444">
        <v>321.70999999999998</v>
      </c>
      <c r="K152" s="98"/>
      <c r="L152" s="98"/>
      <c r="M152" s="444" t="s">
        <v>221</v>
      </c>
      <c r="N152" s="302"/>
      <c r="O152" s="285"/>
      <c r="P152" s="285"/>
      <c r="Q152" s="285"/>
      <c r="R152" s="285"/>
      <c r="S152" s="285"/>
      <c r="T152" s="285"/>
      <c r="U152" s="285"/>
      <c r="V152" s="285"/>
      <c r="W152" s="285"/>
      <c r="X152" s="285"/>
      <c r="Y152" s="98"/>
    </row>
    <row r="153" spans="1:25" s="12" customFormat="1" ht="30" customHeight="1">
      <c r="A153" s="492"/>
      <c r="B153" s="547"/>
      <c r="C153" s="601"/>
      <c r="D153" s="610"/>
      <c r="E153" s="110">
        <v>2</v>
      </c>
      <c r="F153" s="100" t="s">
        <v>846</v>
      </c>
      <c r="G153" s="618"/>
      <c r="H153" s="604"/>
      <c r="I153" s="601"/>
      <c r="J153" s="540"/>
      <c r="K153" s="98"/>
      <c r="L153" s="98"/>
      <c r="M153" s="540"/>
      <c r="N153" s="302"/>
      <c r="O153" s="285"/>
      <c r="P153" s="285"/>
      <c r="Q153" s="285"/>
      <c r="R153" s="285"/>
      <c r="S153" s="285"/>
      <c r="T153" s="285"/>
      <c r="U153" s="285"/>
      <c r="V153" s="285"/>
      <c r="W153" s="285"/>
      <c r="X153" s="285"/>
      <c r="Y153" s="98"/>
    </row>
    <row r="154" spans="1:25" s="12" customFormat="1" ht="30" customHeight="1">
      <c r="A154" s="493"/>
      <c r="B154" s="518"/>
      <c r="C154" s="602"/>
      <c r="D154" s="614"/>
      <c r="E154" s="110">
        <v>3</v>
      </c>
      <c r="F154" s="100" t="s">
        <v>845</v>
      </c>
      <c r="G154" s="462"/>
      <c r="H154" s="605"/>
      <c r="I154" s="602"/>
      <c r="J154" s="541"/>
      <c r="K154" s="98"/>
      <c r="L154" s="98"/>
      <c r="M154" s="541"/>
      <c r="N154" s="302"/>
      <c r="O154" s="285"/>
      <c r="P154" s="285"/>
      <c r="Q154" s="285"/>
      <c r="R154" s="285"/>
      <c r="S154" s="285"/>
      <c r="T154" s="285"/>
      <c r="U154" s="285"/>
      <c r="V154" s="285"/>
      <c r="W154" s="285"/>
      <c r="X154" s="285"/>
      <c r="Y154" s="98"/>
    </row>
    <row r="155" spans="1:25" s="12" customFormat="1" ht="30" customHeight="1">
      <c r="A155" s="109">
        <v>55</v>
      </c>
      <c r="B155" s="118" t="s">
        <v>844</v>
      </c>
      <c r="C155" s="127" t="s">
        <v>821</v>
      </c>
      <c r="D155" s="204" t="s">
        <v>1667</v>
      </c>
      <c r="E155" s="110">
        <v>1</v>
      </c>
      <c r="F155" s="100" t="s">
        <v>668</v>
      </c>
      <c r="G155" s="275" t="s">
        <v>1710</v>
      </c>
      <c r="H155" s="130"/>
      <c r="I155" s="127"/>
      <c r="J155" s="121">
        <v>107.99</v>
      </c>
      <c r="K155" s="98"/>
      <c r="L155" s="98"/>
      <c r="M155" s="121" t="s">
        <v>221</v>
      </c>
      <c r="N155" s="302">
        <v>1</v>
      </c>
      <c r="O155" s="285"/>
      <c r="P155" s="285"/>
      <c r="Q155" s="285"/>
      <c r="R155" s="285"/>
      <c r="S155" s="285"/>
      <c r="T155" s="285"/>
      <c r="U155" s="285"/>
      <c r="V155" s="285"/>
      <c r="W155" s="285"/>
      <c r="X155" s="285"/>
      <c r="Y155" s="98"/>
    </row>
    <row r="156" spans="1:25" s="12" customFormat="1" ht="30" customHeight="1">
      <c r="A156" s="445">
        <v>56</v>
      </c>
      <c r="B156" s="517" t="s">
        <v>843</v>
      </c>
      <c r="C156" s="582" t="s">
        <v>821</v>
      </c>
      <c r="D156" s="467" t="s">
        <v>1667</v>
      </c>
      <c r="E156" s="110">
        <v>1</v>
      </c>
      <c r="F156" s="100" t="s">
        <v>842</v>
      </c>
      <c r="G156" s="433" t="s">
        <v>1800</v>
      </c>
      <c r="H156" s="606"/>
      <c r="I156" s="582"/>
      <c r="J156" s="444">
        <v>975.54</v>
      </c>
      <c r="K156" s="98"/>
      <c r="L156" s="98"/>
      <c r="M156" s="444" t="s">
        <v>221</v>
      </c>
      <c r="N156" s="302"/>
      <c r="O156" s="285"/>
      <c r="P156" s="285"/>
      <c r="Q156" s="285"/>
      <c r="R156" s="285"/>
      <c r="S156" s="285"/>
      <c r="T156" s="285"/>
      <c r="U156" s="285"/>
      <c r="V156" s="285"/>
      <c r="W156" s="285"/>
      <c r="X156" s="285"/>
      <c r="Y156" s="98"/>
    </row>
    <row r="157" spans="1:25" s="12" customFormat="1" ht="30" customHeight="1">
      <c r="A157" s="492"/>
      <c r="B157" s="547"/>
      <c r="C157" s="601"/>
      <c r="D157" s="610"/>
      <c r="E157" s="110">
        <v>2</v>
      </c>
      <c r="F157" s="100" t="s">
        <v>841</v>
      </c>
      <c r="G157" s="434"/>
      <c r="H157" s="607"/>
      <c r="I157" s="601"/>
      <c r="J157" s="540"/>
      <c r="K157" s="98"/>
      <c r="L157" s="98"/>
      <c r="M157" s="540"/>
      <c r="N157" s="302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98"/>
    </row>
    <row r="158" spans="1:25" s="12" customFormat="1" ht="30" customHeight="1">
      <c r="A158" s="492"/>
      <c r="B158" s="547"/>
      <c r="C158" s="601"/>
      <c r="D158" s="610"/>
      <c r="E158" s="110">
        <v>3</v>
      </c>
      <c r="F158" s="100" t="s">
        <v>840</v>
      </c>
      <c r="G158" s="434"/>
      <c r="H158" s="607"/>
      <c r="I158" s="601"/>
      <c r="J158" s="540"/>
      <c r="K158" s="98"/>
      <c r="L158" s="98"/>
      <c r="M158" s="540"/>
      <c r="N158" s="302"/>
      <c r="O158" s="285"/>
      <c r="P158" s="285"/>
      <c r="Q158" s="285"/>
      <c r="R158" s="285"/>
      <c r="S158" s="285"/>
      <c r="T158" s="285"/>
      <c r="U158" s="285"/>
      <c r="V158" s="285"/>
      <c r="W158" s="285"/>
      <c r="X158" s="285"/>
      <c r="Y158" s="98"/>
    </row>
    <row r="159" spans="1:25" s="12" customFormat="1" ht="30" customHeight="1">
      <c r="A159" s="492"/>
      <c r="B159" s="547"/>
      <c r="C159" s="601"/>
      <c r="D159" s="610"/>
      <c r="E159" s="110">
        <v>4</v>
      </c>
      <c r="F159" s="100" t="s">
        <v>839</v>
      </c>
      <c r="G159" s="434"/>
      <c r="H159" s="607"/>
      <c r="I159" s="601"/>
      <c r="J159" s="540"/>
      <c r="K159" s="98"/>
      <c r="L159" s="98"/>
      <c r="M159" s="540"/>
      <c r="N159" s="302"/>
      <c r="O159" s="285"/>
      <c r="P159" s="285"/>
      <c r="Q159" s="285"/>
      <c r="R159" s="285"/>
      <c r="S159" s="285"/>
      <c r="T159" s="285"/>
      <c r="U159" s="285"/>
      <c r="V159" s="285"/>
      <c r="W159" s="285"/>
      <c r="X159" s="285"/>
      <c r="Y159" s="98"/>
    </row>
    <row r="160" spans="1:25" s="12" customFormat="1" ht="30" customHeight="1">
      <c r="A160" s="492"/>
      <c r="B160" s="547"/>
      <c r="C160" s="601"/>
      <c r="D160" s="610"/>
      <c r="E160" s="110">
        <v>5</v>
      </c>
      <c r="F160" s="100" t="s">
        <v>838</v>
      </c>
      <c r="G160" s="434"/>
      <c r="H160" s="607"/>
      <c r="I160" s="601"/>
      <c r="J160" s="540"/>
      <c r="K160" s="98"/>
      <c r="L160" s="98"/>
      <c r="M160" s="540"/>
      <c r="N160" s="302"/>
      <c r="O160" s="285"/>
      <c r="P160" s="285"/>
      <c r="Q160" s="285"/>
      <c r="R160" s="285"/>
      <c r="S160" s="285"/>
      <c r="T160" s="285"/>
      <c r="U160" s="285"/>
      <c r="V160" s="285"/>
      <c r="W160" s="285"/>
      <c r="X160" s="285"/>
      <c r="Y160" s="98"/>
    </row>
    <row r="161" spans="1:25" s="12" customFormat="1" ht="30" customHeight="1">
      <c r="A161" s="492"/>
      <c r="B161" s="547"/>
      <c r="C161" s="601"/>
      <c r="D161" s="610"/>
      <c r="E161" s="110">
        <v>6</v>
      </c>
      <c r="F161" s="100" t="s">
        <v>837</v>
      </c>
      <c r="G161" s="434"/>
      <c r="H161" s="607"/>
      <c r="I161" s="601"/>
      <c r="J161" s="540"/>
      <c r="K161" s="98"/>
      <c r="L161" s="98"/>
      <c r="M161" s="540"/>
      <c r="N161" s="302"/>
      <c r="O161" s="285"/>
      <c r="P161" s="285"/>
      <c r="Q161" s="285"/>
      <c r="R161" s="285"/>
      <c r="S161" s="285"/>
      <c r="T161" s="285"/>
      <c r="U161" s="285"/>
      <c r="V161" s="285"/>
      <c r="W161" s="285"/>
      <c r="X161" s="285"/>
      <c r="Y161" s="98"/>
    </row>
    <row r="162" spans="1:25" s="12" customFormat="1" ht="30" customHeight="1">
      <c r="A162" s="492"/>
      <c r="B162" s="547"/>
      <c r="C162" s="601"/>
      <c r="D162" s="610"/>
      <c r="E162" s="110">
        <v>7</v>
      </c>
      <c r="F162" s="100" t="s">
        <v>836</v>
      </c>
      <c r="G162" s="434"/>
      <c r="H162" s="607"/>
      <c r="I162" s="601"/>
      <c r="J162" s="540"/>
      <c r="K162" s="98"/>
      <c r="L162" s="98"/>
      <c r="M162" s="540"/>
      <c r="N162" s="302"/>
      <c r="O162" s="285"/>
      <c r="P162" s="285"/>
      <c r="Q162" s="285"/>
      <c r="R162" s="285"/>
      <c r="S162" s="285"/>
      <c r="T162" s="285"/>
      <c r="U162" s="285"/>
      <c r="V162" s="285"/>
      <c r="W162" s="285"/>
      <c r="X162" s="285"/>
      <c r="Y162" s="98"/>
    </row>
    <row r="163" spans="1:25" s="12" customFormat="1" ht="30" customHeight="1">
      <c r="A163" s="492"/>
      <c r="B163" s="547"/>
      <c r="C163" s="601"/>
      <c r="D163" s="610"/>
      <c r="E163" s="110">
        <v>8</v>
      </c>
      <c r="F163" s="100" t="s">
        <v>835</v>
      </c>
      <c r="G163" s="434"/>
      <c r="H163" s="607"/>
      <c r="I163" s="601"/>
      <c r="J163" s="540"/>
      <c r="K163" s="98"/>
      <c r="L163" s="98"/>
      <c r="M163" s="540"/>
      <c r="N163" s="302"/>
      <c r="O163" s="285"/>
      <c r="P163" s="285"/>
      <c r="Q163" s="285"/>
      <c r="R163" s="285"/>
      <c r="S163" s="285"/>
      <c r="T163" s="285"/>
      <c r="U163" s="285"/>
      <c r="V163" s="285"/>
      <c r="W163" s="285"/>
      <c r="X163" s="285"/>
      <c r="Y163" s="98"/>
    </row>
    <row r="164" spans="1:25" s="12" customFormat="1" ht="30" customHeight="1">
      <c r="A164" s="493"/>
      <c r="B164" s="518"/>
      <c r="C164" s="602"/>
      <c r="D164" s="614"/>
      <c r="E164" s="110">
        <v>9</v>
      </c>
      <c r="F164" s="100" t="s">
        <v>834</v>
      </c>
      <c r="G164" s="435"/>
      <c r="H164" s="608"/>
      <c r="I164" s="602"/>
      <c r="J164" s="541"/>
      <c r="K164" s="98"/>
      <c r="L164" s="98"/>
      <c r="M164" s="541"/>
      <c r="N164" s="302"/>
      <c r="O164" s="285"/>
      <c r="P164" s="285"/>
      <c r="Q164" s="285"/>
      <c r="R164" s="285"/>
      <c r="S164" s="285"/>
      <c r="T164" s="285"/>
      <c r="U164" s="285"/>
      <c r="V164" s="285"/>
      <c r="W164" s="285"/>
      <c r="X164" s="285"/>
      <c r="Y164" s="98"/>
    </row>
    <row r="165" spans="1:25" s="12" customFormat="1" ht="30" customHeight="1">
      <c r="A165" s="445">
        <v>57</v>
      </c>
      <c r="B165" s="517" t="s">
        <v>833</v>
      </c>
      <c r="C165" s="582" t="s">
        <v>821</v>
      </c>
      <c r="D165" s="467" t="s">
        <v>1668</v>
      </c>
      <c r="E165" s="110">
        <v>1</v>
      </c>
      <c r="F165" s="100" t="s">
        <v>832</v>
      </c>
      <c r="G165" s="461" t="s">
        <v>1873</v>
      </c>
      <c r="H165" s="603"/>
      <c r="I165" s="582"/>
      <c r="J165" s="444">
        <v>427.74</v>
      </c>
      <c r="K165" s="98"/>
      <c r="L165" s="98"/>
      <c r="M165" s="444" t="s">
        <v>221</v>
      </c>
      <c r="N165" s="302"/>
      <c r="O165" s="286"/>
      <c r="P165" s="286">
        <v>1</v>
      </c>
      <c r="Q165" s="285"/>
      <c r="R165" s="285"/>
      <c r="S165" s="285"/>
      <c r="T165" s="285"/>
      <c r="U165" s="285"/>
      <c r="V165" s="285"/>
      <c r="W165" s="285"/>
      <c r="X165" s="285"/>
      <c r="Y165" s="98"/>
    </row>
    <row r="166" spans="1:25" s="12" customFormat="1" ht="30" customHeight="1">
      <c r="A166" s="492"/>
      <c r="B166" s="547"/>
      <c r="C166" s="601"/>
      <c r="D166" s="610"/>
      <c r="E166" s="110">
        <v>2</v>
      </c>
      <c r="F166" s="100" t="s">
        <v>831</v>
      </c>
      <c r="G166" s="618"/>
      <c r="H166" s="604"/>
      <c r="I166" s="601"/>
      <c r="J166" s="540"/>
      <c r="K166" s="98"/>
      <c r="L166" s="98"/>
      <c r="M166" s="540"/>
      <c r="N166" s="302"/>
      <c r="O166" s="286"/>
      <c r="P166" s="286">
        <v>1</v>
      </c>
      <c r="Q166" s="285"/>
      <c r="R166" s="285"/>
      <c r="S166" s="285"/>
      <c r="T166" s="285"/>
      <c r="U166" s="285"/>
      <c r="V166" s="285"/>
      <c r="W166" s="285"/>
      <c r="X166" s="285"/>
      <c r="Y166" s="98"/>
    </row>
    <row r="167" spans="1:25" s="12" customFormat="1" ht="30" customHeight="1">
      <c r="A167" s="492"/>
      <c r="B167" s="547"/>
      <c r="C167" s="601"/>
      <c r="D167" s="610"/>
      <c r="E167" s="110">
        <v>3</v>
      </c>
      <c r="F167" s="100" t="s">
        <v>830</v>
      </c>
      <c r="G167" s="618"/>
      <c r="H167" s="604"/>
      <c r="I167" s="601"/>
      <c r="J167" s="540"/>
      <c r="K167" s="98"/>
      <c r="L167" s="98"/>
      <c r="M167" s="540"/>
      <c r="N167" s="302"/>
      <c r="O167" s="286"/>
      <c r="P167" s="286"/>
      <c r="Q167" s="286">
        <v>1</v>
      </c>
      <c r="R167" s="285"/>
      <c r="S167" s="285"/>
      <c r="T167" s="285"/>
      <c r="U167" s="285"/>
      <c r="V167" s="285"/>
      <c r="W167" s="285"/>
      <c r="X167" s="285"/>
      <c r="Y167" s="98"/>
    </row>
    <row r="168" spans="1:25" s="12" customFormat="1" ht="30" customHeight="1">
      <c r="A168" s="493"/>
      <c r="B168" s="518"/>
      <c r="C168" s="602"/>
      <c r="D168" s="614"/>
      <c r="E168" s="110">
        <v>4</v>
      </c>
      <c r="F168" s="100" t="s">
        <v>829</v>
      </c>
      <c r="G168" s="462"/>
      <c r="H168" s="605"/>
      <c r="I168" s="602"/>
      <c r="J168" s="541"/>
      <c r="K168" s="98"/>
      <c r="L168" s="98"/>
      <c r="M168" s="541"/>
      <c r="N168" s="302">
        <v>1</v>
      </c>
      <c r="O168" s="288"/>
      <c r="P168" s="288"/>
      <c r="Q168" s="288"/>
      <c r="R168" s="285"/>
      <c r="S168" s="285"/>
      <c r="T168" s="285"/>
      <c r="U168" s="285"/>
      <c r="V168" s="285"/>
      <c r="W168" s="285"/>
      <c r="X168" s="285"/>
      <c r="Y168" s="98"/>
    </row>
    <row r="169" spans="1:25" s="12" customFormat="1" ht="30" customHeight="1">
      <c r="A169" s="445">
        <v>58</v>
      </c>
      <c r="B169" s="517" t="s">
        <v>828</v>
      </c>
      <c r="C169" s="582" t="s">
        <v>821</v>
      </c>
      <c r="D169" s="467" t="s">
        <v>1669</v>
      </c>
      <c r="E169" s="110">
        <v>1</v>
      </c>
      <c r="F169" s="100" t="s">
        <v>827</v>
      </c>
      <c r="G169" s="461" t="s">
        <v>1800</v>
      </c>
      <c r="H169" s="603"/>
      <c r="I169" s="582"/>
      <c r="J169" s="444">
        <v>542.42999999999995</v>
      </c>
      <c r="K169" s="98"/>
      <c r="L169" s="98"/>
      <c r="M169" s="444" t="s">
        <v>221</v>
      </c>
      <c r="N169" s="302"/>
      <c r="O169" s="285"/>
      <c r="P169" s="285"/>
      <c r="Q169" s="285"/>
      <c r="R169" s="285"/>
      <c r="S169" s="285"/>
      <c r="T169" s="285"/>
      <c r="U169" s="285"/>
      <c r="V169" s="285"/>
      <c r="W169" s="285"/>
      <c r="X169" s="285"/>
      <c r="Y169" s="98"/>
    </row>
    <row r="170" spans="1:25" s="12" customFormat="1" ht="30" customHeight="1">
      <c r="A170" s="492"/>
      <c r="B170" s="547"/>
      <c r="C170" s="601"/>
      <c r="D170" s="610"/>
      <c r="E170" s="110">
        <v>2</v>
      </c>
      <c r="F170" s="100" t="s">
        <v>826</v>
      </c>
      <c r="G170" s="618"/>
      <c r="H170" s="604"/>
      <c r="I170" s="601"/>
      <c r="J170" s="540"/>
      <c r="K170" s="98"/>
      <c r="L170" s="98"/>
      <c r="M170" s="540"/>
      <c r="N170" s="302"/>
      <c r="O170" s="285"/>
      <c r="P170" s="285"/>
      <c r="Q170" s="285"/>
      <c r="R170" s="285"/>
      <c r="S170" s="285"/>
      <c r="T170" s="285"/>
      <c r="U170" s="285"/>
      <c r="V170" s="285"/>
      <c r="W170" s="285"/>
      <c r="X170" s="285"/>
      <c r="Y170" s="98"/>
    </row>
    <row r="171" spans="1:25" s="12" customFormat="1" ht="30" customHeight="1">
      <c r="A171" s="492"/>
      <c r="B171" s="547"/>
      <c r="C171" s="601"/>
      <c r="D171" s="610"/>
      <c r="E171" s="110">
        <v>3</v>
      </c>
      <c r="F171" s="100" t="s">
        <v>825</v>
      </c>
      <c r="G171" s="618"/>
      <c r="H171" s="604"/>
      <c r="I171" s="601"/>
      <c r="J171" s="540"/>
      <c r="K171" s="98"/>
      <c r="L171" s="98"/>
      <c r="M171" s="540"/>
      <c r="N171" s="302"/>
      <c r="O171" s="285"/>
      <c r="P171" s="285"/>
      <c r="Q171" s="285"/>
      <c r="R171" s="285"/>
      <c r="S171" s="285"/>
      <c r="T171" s="285"/>
      <c r="U171" s="285"/>
      <c r="V171" s="285"/>
      <c r="W171" s="285"/>
      <c r="X171" s="285"/>
      <c r="Y171" s="98"/>
    </row>
    <row r="172" spans="1:25" s="12" customFormat="1" ht="30" customHeight="1">
      <c r="A172" s="492"/>
      <c r="B172" s="547"/>
      <c r="C172" s="601"/>
      <c r="D172" s="610"/>
      <c r="E172" s="110">
        <v>4</v>
      </c>
      <c r="F172" s="100" t="s">
        <v>824</v>
      </c>
      <c r="G172" s="618"/>
      <c r="H172" s="604"/>
      <c r="I172" s="601"/>
      <c r="J172" s="540"/>
      <c r="K172" s="98"/>
      <c r="L172" s="98"/>
      <c r="M172" s="540"/>
      <c r="N172" s="302"/>
      <c r="O172" s="285"/>
      <c r="P172" s="285"/>
      <c r="Q172" s="285"/>
      <c r="R172" s="285"/>
      <c r="S172" s="285"/>
      <c r="T172" s="285"/>
      <c r="U172" s="285"/>
      <c r="V172" s="285"/>
      <c r="W172" s="285"/>
      <c r="X172" s="285"/>
      <c r="Y172" s="98"/>
    </row>
    <row r="173" spans="1:25" s="12" customFormat="1" ht="30" customHeight="1">
      <c r="A173" s="493"/>
      <c r="B173" s="518"/>
      <c r="C173" s="602"/>
      <c r="D173" s="614"/>
      <c r="E173" s="110">
        <v>5</v>
      </c>
      <c r="F173" s="100" t="s">
        <v>823</v>
      </c>
      <c r="G173" s="462"/>
      <c r="H173" s="605"/>
      <c r="I173" s="602"/>
      <c r="J173" s="541"/>
      <c r="K173" s="98"/>
      <c r="L173" s="98"/>
      <c r="M173" s="541"/>
      <c r="N173" s="302"/>
      <c r="O173" s="285"/>
      <c r="P173" s="285"/>
      <c r="Q173" s="285"/>
      <c r="R173" s="285"/>
      <c r="S173" s="285"/>
      <c r="T173" s="285"/>
      <c r="U173" s="285"/>
      <c r="V173" s="285"/>
      <c r="W173" s="285"/>
      <c r="X173" s="285"/>
      <c r="Y173" s="98"/>
    </row>
    <row r="174" spans="1:25" s="12" customFormat="1" ht="30" customHeight="1">
      <c r="A174" s="109">
        <v>59</v>
      </c>
      <c r="B174" s="118" t="s">
        <v>822</v>
      </c>
      <c r="C174" s="127" t="s">
        <v>821</v>
      </c>
      <c r="D174" s="153" t="s">
        <v>1670</v>
      </c>
      <c r="E174" s="110">
        <v>1</v>
      </c>
      <c r="F174" s="100" t="s">
        <v>820</v>
      </c>
      <c r="G174" s="275" t="s">
        <v>1711</v>
      </c>
      <c r="H174" s="130"/>
      <c r="I174" s="127"/>
      <c r="J174" s="121">
        <v>106.52</v>
      </c>
      <c r="K174" s="98"/>
      <c r="L174" s="98"/>
      <c r="M174" s="121" t="s">
        <v>221</v>
      </c>
      <c r="N174" s="302"/>
      <c r="O174" s="286"/>
      <c r="P174" s="286">
        <v>1</v>
      </c>
      <c r="Q174" s="285"/>
      <c r="R174" s="285"/>
      <c r="S174" s="285"/>
      <c r="T174" s="285"/>
      <c r="U174" s="285"/>
      <c r="V174" s="285"/>
      <c r="W174" s="285"/>
      <c r="X174" s="285"/>
      <c r="Y174" s="98"/>
    </row>
    <row r="175" spans="1:25" s="12" customFormat="1" ht="30" customHeight="1">
      <c r="A175" s="445">
        <v>60</v>
      </c>
      <c r="B175" s="517" t="s">
        <v>819</v>
      </c>
      <c r="C175" s="582" t="s">
        <v>813</v>
      </c>
      <c r="D175" s="467" t="s">
        <v>1671</v>
      </c>
      <c r="E175" s="110">
        <v>1</v>
      </c>
      <c r="F175" s="100" t="s">
        <v>818</v>
      </c>
      <c r="G175" s="461" t="s">
        <v>1800</v>
      </c>
      <c r="H175" s="603"/>
      <c r="I175" s="582"/>
      <c r="J175" s="444">
        <v>437.67</v>
      </c>
      <c r="K175" s="98"/>
      <c r="L175" s="98"/>
      <c r="M175" s="444" t="s">
        <v>221</v>
      </c>
      <c r="N175" s="302"/>
      <c r="O175" s="285"/>
      <c r="P175" s="285"/>
      <c r="Q175" s="285"/>
      <c r="R175" s="285"/>
      <c r="S175" s="285"/>
      <c r="T175" s="285"/>
      <c r="U175" s="285"/>
      <c r="V175" s="285"/>
      <c r="W175" s="285"/>
      <c r="X175" s="285"/>
      <c r="Y175" s="98"/>
    </row>
    <row r="176" spans="1:25" s="12" customFormat="1" ht="30" customHeight="1">
      <c r="A176" s="492"/>
      <c r="B176" s="547"/>
      <c r="C176" s="601"/>
      <c r="D176" s="610"/>
      <c r="E176" s="110">
        <v>2</v>
      </c>
      <c r="F176" s="100" t="s">
        <v>817</v>
      </c>
      <c r="G176" s="618"/>
      <c r="H176" s="604"/>
      <c r="I176" s="601"/>
      <c r="J176" s="540"/>
      <c r="K176" s="98"/>
      <c r="L176" s="98"/>
      <c r="M176" s="540"/>
      <c r="N176" s="302"/>
      <c r="O176" s="285"/>
      <c r="P176" s="285"/>
      <c r="Q176" s="285"/>
      <c r="R176" s="285"/>
      <c r="S176" s="285"/>
      <c r="T176" s="285"/>
      <c r="U176" s="285"/>
      <c r="V176" s="285"/>
      <c r="W176" s="285"/>
      <c r="X176" s="285"/>
      <c r="Y176" s="98"/>
    </row>
    <row r="177" spans="1:25" s="12" customFormat="1" ht="30" customHeight="1">
      <c r="A177" s="492"/>
      <c r="B177" s="547"/>
      <c r="C177" s="601"/>
      <c r="D177" s="610"/>
      <c r="E177" s="110">
        <v>3</v>
      </c>
      <c r="F177" s="100" t="s">
        <v>816</v>
      </c>
      <c r="G177" s="618"/>
      <c r="H177" s="604"/>
      <c r="I177" s="601"/>
      <c r="J177" s="540"/>
      <c r="K177" s="98"/>
      <c r="L177" s="98"/>
      <c r="M177" s="540"/>
      <c r="N177" s="302"/>
      <c r="O177" s="285"/>
      <c r="P177" s="285"/>
      <c r="Q177" s="285"/>
      <c r="R177" s="285"/>
      <c r="S177" s="285"/>
      <c r="T177" s="285"/>
      <c r="U177" s="285"/>
      <c r="V177" s="285"/>
      <c r="W177" s="285"/>
      <c r="X177" s="285"/>
      <c r="Y177" s="98"/>
    </row>
    <row r="178" spans="1:25" s="12" customFormat="1" ht="30" customHeight="1">
      <c r="A178" s="493"/>
      <c r="B178" s="518"/>
      <c r="C178" s="602"/>
      <c r="D178" s="614"/>
      <c r="E178" s="110">
        <v>4</v>
      </c>
      <c r="F178" s="100" t="s">
        <v>815</v>
      </c>
      <c r="G178" s="462"/>
      <c r="H178" s="605"/>
      <c r="I178" s="602"/>
      <c r="J178" s="541"/>
      <c r="K178" s="98"/>
      <c r="L178" s="98"/>
      <c r="M178" s="541"/>
      <c r="N178" s="302"/>
      <c r="O178" s="285"/>
      <c r="P178" s="285"/>
      <c r="Q178" s="285"/>
      <c r="R178" s="285"/>
      <c r="S178" s="285"/>
      <c r="T178" s="285"/>
      <c r="U178" s="285"/>
      <c r="V178" s="285"/>
      <c r="W178" s="285"/>
      <c r="X178" s="285"/>
      <c r="Y178" s="98"/>
    </row>
    <row r="179" spans="1:25" s="12" customFormat="1" ht="30" customHeight="1">
      <c r="A179" s="109">
        <v>61</v>
      </c>
      <c r="B179" s="118" t="s">
        <v>814</v>
      </c>
      <c r="C179" s="127" t="s">
        <v>813</v>
      </c>
      <c r="D179" s="205" t="s">
        <v>813</v>
      </c>
      <c r="E179" s="110">
        <v>1</v>
      </c>
      <c r="F179" s="100" t="s">
        <v>812</v>
      </c>
      <c r="G179" s="275" t="s">
        <v>1712</v>
      </c>
      <c r="H179" s="130"/>
      <c r="I179" s="127"/>
      <c r="J179" s="121">
        <v>110.75</v>
      </c>
      <c r="K179" s="98"/>
      <c r="L179" s="98"/>
      <c r="M179" s="121" t="s">
        <v>221</v>
      </c>
      <c r="N179" s="302">
        <v>1</v>
      </c>
      <c r="O179" s="285"/>
      <c r="P179" s="285"/>
      <c r="Q179" s="285"/>
      <c r="R179" s="285"/>
      <c r="S179" s="285"/>
      <c r="T179" s="285"/>
      <c r="U179" s="285"/>
      <c r="V179" s="285"/>
      <c r="W179" s="285"/>
      <c r="X179" s="285"/>
      <c r="Y179" s="98"/>
    </row>
    <row r="180" spans="1:25" s="12" customFormat="1" ht="30" customHeight="1">
      <c r="A180" s="445">
        <v>62</v>
      </c>
      <c r="B180" s="517" t="s">
        <v>811</v>
      </c>
      <c r="C180" s="582" t="s">
        <v>772</v>
      </c>
      <c r="D180" s="609" t="s">
        <v>1672</v>
      </c>
      <c r="E180" s="110">
        <v>1</v>
      </c>
      <c r="F180" s="100" t="s">
        <v>810</v>
      </c>
      <c r="G180" s="433" t="s">
        <v>1800</v>
      </c>
      <c r="H180" s="603"/>
      <c r="I180" s="582"/>
      <c r="J180" s="444">
        <v>531.77</v>
      </c>
      <c r="K180" s="98"/>
      <c r="L180" s="98"/>
      <c r="M180" s="444" t="s">
        <v>221</v>
      </c>
      <c r="N180" s="302"/>
      <c r="O180" s="285"/>
      <c r="P180" s="285"/>
      <c r="Q180" s="285"/>
      <c r="R180" s="285"/>
      <c r="S180" s="285"/>
      <c r="T180" s="285"/>
      <c r="U180" s="285"/>
      <c r="V180" s="285"/>
      <c r="W180" s="285"/>
      <c r="X180" s="285"/>
      <c r="Y180" s="98"/>
    </row>
    <row r="181" spans="1:25" s="12" customFormat="1" ht="30" customHeight="1">
      <c r="A181" s="492"/>
      <c r="B181" s="547"/>
      <c r="C181" s="601"/>
      <c r="D181" s="610"/>
      <c r="E181" s="110">
        <v>2</v>
      </c>
      <c r="F181" s="100" t="s">
        <v>809</v>
      </c>
      <c r="G181" s="434"/>
      <c r="H181" s="604"/>
      <c r="I181" s="601"/>
      <c r="J181" s="540"/>
      <c r="K181" s="98"/>
      <c r="L181" s="98"/>
      <c r="M181" s="540"/>
      <c r="N181" s="302"/>
      <c r="O181" s="285"/>
      <c r="P181" s="285"/>
      <c r="Q181" s="285"/>
      <c r="R181" s="285"/>
      <c r="S181" s="285"/>
      <c r="T181" s="285"/>
      <c r="U181" s="285"/>
      <c r="V181" s="285"/>
      <c r="W181" s="285"/>
      <c r="X181" s="285"/>
      <c r="Y181" s="98"/>
    </row>
    <row r="182" spans="1:25" s="12" customFormat="1" ht="30" customHeight="1">
      <c r="A182" s="492"/>
      <c r="B182" s="547"/>
      <c r="C182" s="601"/>
      <c r="D182" s="610"/>
      <c r="E182" s="110">
        <v>3</v>
      </c>
      <c r="F182" s="100" t="s">
        <v>808</v>
      </c>
      <c r="G182" s="434"/>
      <c r="H182" s="604"/>
      <c r="I182" s="601"/>
      <c r="J182" s="540"/>
      <c r="K182" s="98"/>
      <c r="L182" s="98"/>
      <c r="M182" s="540"/>
      <c r="N182" s="302"/>
      <c r="O182" s="285"/>
      <c r="P182" s="285"/>
      <c r="Q182" s="285"/>
      <c r="R182" s="285"/>
      <c r="S182" s="285"/>
      <c r="T182" s="285"/>
      <c r="U182" s="285"/>
      <c r="V182" s="285"/>
      <c r="W182" s="285"/>
      <c r="X182" s="285"/>
      <c r="Y182" s="98"/>
    </row>
    <row r="183" spans="1:25" s="12" customFormat="1" ht="30" customHeight="1">
      <c r="A183" s="492"/>
      <c r="B183" s="547"/>
      <c r="C183" s="601"/>
      <c r="D183" s="610"/>
      <c r="E183" s="110">
        <v>4</v>
      </c>
      <c r="F183" s="100" t="s">
        <v>807</v>
      </c>
      <c r="G183" s="434"/>
      <c r="H183" s="604"/>
      <c r="I183" s="601"/>
      <c r="J183" s="540"/>
      <c r="K183" s="98"/>
      <c r="L183" s="98"/>
      <c r="M183" s="540"/>
      <c r="N183" s="302"/>
      <c r="O183" s="285"/>
      <c r="P183" s="285"/>
      <c r="Q183" s="285"/>
      <c r="R183" s="285"/>
      <c r="S183" s="285"/>
      <c r="T183" s="285"/>
      <c r="U183" s="285"/>
      <c r="V183" s="285"/>
      <c r="W183" s="285"/>
      <c r="X183" s="285"/>
      <c r="Y183" s="98"/>
    </row>
    <row r="184" spans="1:25" s="12" customFormat="1" ht="30" customHeight="1">
      <c r="A184" s="493"/>
      <c r="B184" s="518"/>
      <c r="C184" s="602"/>
      <c r="D184" s="614"/>
      <c r="E184" s="110">
        <v>5</v>
      </c>
      <c r="F184" s="100" t="s">
        <v>806</v>
      </c>
      <c r="G184" s="435"/>
      <c r="H184" s="605"/>
      <c r="I184" s="602"/>
      <c r="J184" s="541"/>
      <c r="K184" s="98"/>
      <c r="L184" s="98"/>
      <c r="M184" s="541"/>
      <c r="N184" s="302"/>
      <c r="O184" s="285"/>
      <c r="P184" s="285"/>
      <c r="Q184" s="285"/>
      <c r="R184" s="285"/>
      <c r="S184" s="285"/>
      <c r="T184" s="285"/>
      <c r="U184" s="285"/>
      <c r="V184" s="285"/>
      <c r="W184" s="285"/>
      <c r="X184" s="285"/>
      <c r="Y184" s="98"/>
    </row>
    <row r="185" spans="1:25" s="12" customFormat="1" ht="30" customHeight="1">
      <c r="A185" s="109">
        <v>63</v>
      </c>
      <c r="B185" s="118" t="s">
        <v>805</v>
      </c>
      <c r="C185" s="127" t="s">
        <v>772</v>
      </c>
      <c r="D185" s="175" t="s">
        <v>1673</v>
      </c>
      <c r="E185" s="110">
        <v>1</v>
      </c>
      <c r="F185" s="100" t="s">
        <v>804</v>
      </c>
      <c r="G185" s="275" t="s">
        <v>1713</v>
      </c>
      <c r="H185" s="130"/>
      <c r="I185" s="127"/>
      <c r="J185" s="121">
        <v>107.28</v>
      </c>
      <c r="K185" s="98"/>
      <c r="L185" s="98"/>
      <c r="M185" s="121" t="s">
        <v>221</v>
      </c>
      <c r="N185" s="302"/>
      <c r="O185" s="286"/>
      <c r="P185" s="286">
        <v>1</v>
      </c>
      <c r="Q185" s="285"/>
      <c r="R185" s="285"/>
      <c r="S185" s="285"/>
      <c r="T185" s="285"/>
      <c r="U185" s="285"/>
      <c r="V185" s="285"/>
      <c r="W185" s="285"/>
      <c r="X185" s="285"/>
      <c r="Y185" s="98"/>
    </row>
    <row r="186" spans="1:25" s="12" customFormat="1" ht="30" customHeight="1">
      <c r="A186" s="445">
        <v>64</v>
      </c>
      <c r="B186" s="517" t="s">
        <v>803</v>
      </c>
      <c r="C186" s="582" t="s">
        <v>772</v>
      </c>
      <c r="D186" s="609" t="s">
        <v>1674</v>
      </c>
      <c r="E186" s="110">
        <v>1</v>
      </c>
      <c r="F186" s="100" t="s">
        <v>802</v>
      </c>
      <c r="G186" s="461" t="s">
        <v>1800</v>
      </c>
      <c r="H186" s="603"/>
      <c r="I186" s="582"/>
      <c r="J186" s="444">
        <v>432.88</v>
      </c>
      <c r="K186" s="98"/>
      <c r="L186" s="98"/>
      <c r="M186" s="444" t="s">
        <v>221</v>
      </c>
      <c r="N186" s="302"/>
      <c r="O186" s="285"/>
      <c r="P186" s="285"/>
      <c r="Q186" s="285"/>
      <c r="R186" s="285"/>
      <c r="S186" s="285"/>
      <c r="T186" s="285"/>
      <c r="U186" s="285"/>
      <c r="V186" s="285"/>
      <c r="W186" s="285"/>
      <c r="X186" s="285"/>
      <c r="Y186" s="98"/>
    </row>
    <row r="187" spans="1:25" s="12" customFormat="1" ht="30" customHeight="1">
      <c r="A187" s="492"/>
      <c r="B187" s="547"/>
      <c r="C187" s="601"/>
      <c r="D187" s="610"/>
      <c r="E187" s="110">
        <v>2</v>
      </c>
      <c r="F187" s="100" t="s">
        <v>801</v>
      </c>
      <c r="G187" s="618"/>
      <c r="H187" s="604"/>
      <c r="I187" s="601"/>
      <c r="J187" s="540"/>
      <c r="K187" s="98"/>
      <c r="L187" s="98"/>
      <c r="M187" s="540"/>
      <c r="N187" s="302"/>
      <c r="O187" s="285"/>
      <c r="P187" s="285"/>
      <c r="Q187" s="285"/>
      <c r="R187" s="285"/>
      <c r="S187" s="285"/>
      <c r="T187" s="285"/>
      <c r="U187" s="285"/>
      <c r="V187" s="285"/>
      <c r="W187" s="285"/>
      <c r="X187" s="285"/>
      <c r="Y187" s="98"/>
    </row>
    <row r="188" spans="1:25" s="12" customFormat="1" ht="30" customHeight="1">
      <c r="A188" s="492"/>
      <c r="B188" s="547"/>
      <c r="C188" s="601"/>
      <c r="D188" s="610"/>
      <c r="E188" s="110">
        <v>3</v>
      </c>
      <c r="F188" s="100" t="s">
        <v>800</v>
      </c>
      <c r="G188" s="618"/>
      <c r="H188" s="604"/>
      <c r="I188" s="601"/>
      <c r="J188" s="540"/>
      <c r="K188" s="98"/>
      <c r="L188" s="98"/>
      <c r="M188" s="540"/>
      <c r="N188" s="302"/>
      <c r="O188" s="285"/>
      <c r="P188" s="285"/>
      <c r="Q188" s="285"/>
      <c r="R188" s="285"/>
      <c r="S188" s="285"/>
      <c r="T188" s="285"/>
      <c r="U188" s="285"/>
      <c r="V188" s="285"/>
      <c r="W188" s="285"/>
      <c r="X188" s="285"/>
      <c r="Y188" s="98"/>
    </row>
    <row r="189" spans="1:25" s="12" customFormat="1" ht="30" customHeight="1">
      <c r="A189" s="493"/>
      <c r="B189" s="518"/>
      <c r="C189" s="602"/>
      <c r="D189" s="614"/>
      <c r="E189" s="110">
        <v>4</v>
      </c>
      <c r="F189" s="100" t="s">
        <v>799</v>
      </c>
      <c r="G189" s="462"/>
      <c r="H189" s="605"/>
      <c r="I189" s="602"/>
      <c r="J189" s="541"/>
      <c r="K189" s="98"/>
      <c r="L189" s="98"/>
      <c r="M189" s="541"/>
      <c r="N189" s="302"/>
      <c r="O189" s="285"/>
      <c r="P189" s="285"/>
      <c r="Q189" s="285"/>
      <c r="R189" s="285"/>
      <c r="S189" s="285"/>
      <c r="T189" s="285"/>
      <c r="U189" s="285"/>
      <c r="V189" s="285"/>
      <c r="W189" s="285"/>
      <c r="X189" s="285"/>
      <c r="Y189" s="98"/>
    </row>
    <row r="190" spans="1:25" s="12" customFormat="1" ht="30" customHeight="1">
      <c r="A190" s="445">
        <v>65</v>
      </c>
      <c r="B190" s="517" t="s">
        <v>798</v>
      </c>
      <c r="C190" s="582" t="s">
        <v>772</v>
      </c>
      <c r="D190" s="609" t="s">
        <v>1674</v>
      </c>
      <c r="E190" s="110">
        <v>1</v>
      </c>
      <c r="F190" s="100" t="s">
        <v>797</v>
      </c>
      <c r="G190" s="433" t="s">
        <v>1800</v>
      </c>
      <c r="H190" s="603"/>
      <c r="I190" s="582"/>
      <c r="J190" s="444">
        <v>432.59</v>
      </c>
      <c r="K190" s="98"/>
      <c r="L190" s="98"/>
      <c r="M190" s="444" t="s">
        <v>221</v>
      </c>
      <c r="N190" s="302"/>
      <c r="O190" s="285"/>
      <c r="P190" s="285"/>
      <c r="Q190" s="285"/>
      <c r="R190" s="285"/>
      <c r="S190" s="285"/>
      <c r="T190" s="285"/>
      <c r="U190" s="285"/>
      <c r="V190" s="285"/>
      <c r="W190" s="285"/>
      <c r="X190" s="285"/>
      <c r="Y190" s="98"/>
    </row>
    <row r="191" spans="1:25" s="12" customFormat="1" ht="30" customHeight="1">
      <c r="A191" s="492"/>
      <c r="B191" s="547"/>
      <c r="C191" s="601"/>
      <c r="D191" s="610"/>
      <c r="E191" s="110">
        <v>2</v>
      </c>
      <c r="F191" s="100" t="s">
        <v>796</v>
      </c>
      <c r="G191" s="434"/>
      <c r="H191" s="604"/>
      <c r="I191" s="601"/>
      <c r="J191" s="540"/>
      <c r="K191" s="98"/>
      <c r="L191" s="98"/>
      <c r="M191" s="540"/>
      <c r="N191" s="302"/>
      <c r="O191" s="285"/>
      <c r="P191" s="285"/>
      <c r="Q191" s="285"/>
      <c r="R191" s="285"/>
      <c r="S191" s="285"/>
      <c r="T191" s="285"/>
      <c r="U191" s="285"/>
      <c r="V191" s="285"/>
      <c r="W191" s="285"/>
      <c r="X191" s="285"/>
      <c r="Y191" s="98"/>
    </row>
    <row r="192" spans="1:25" s="12" customFormat="1" ht="30" customHeight="1">
      <c r="A192" s="492"/>
      <c r="B192" s="547"/>
      <c r="C192" s="601"/>
      <c r="D192" s="610"/>
      <c r="E192" s="110">
        <v>3</v>
      </c>
      <c r="F192" s="100" t="s">
        <v>795</v>
      </c>
      <c r="G192" s="434"/>
      <c r="H192" s="604"/>
      <c r="I192" s="601"/>
      <c r="J192" s="540"/>
      <c r="K192" s="98"/>
      <c r="L192" s="98"/>
      <c r="M192" s="540"/>
      <c r="N192" s="302"/>
      <c r="O192" s="285"/>
      <c r="P192" s="285"/>
      <c r="Q192" s="285"/>
      <c r="R192" s="285"/>
      <c r="S192" s="285"/>
      <c r="T192" s="285"/>
      <c r="U192" s="285"/>
      <c r="V192" s="285"/>
      <c r="W192" s="285"/>
      <c r="X192" s="285"/>
      <c r="Y192" s="98"/>
    </row>
    <row r="193" spans="1:25" s="12" customFormat="1" ht="30" customHeight="1">
      <c r="A193" s="493"/>
      <c r="B193" s="518"/>
      <c r="C193" s="602"/>
      <c r="D193" s="614"/>
      <c r="E193" s="110">
        <v>4</v>
      </c>
      <c r="F193" s="100" t="s">
        <v>794</v>
      </c>
      <c r="G193" s="435"/>
      <c r="H193" s="605"/>
      <c r="I193" s="602"/>
      <c r="J193" s="541"/>
      <c r="K193" s="98"/>
      <c r="L193" s="98"/>
      <c r="M193" s="541"/>
      <c r="N193" s="302"/>
      <c r="O193" s="285"/>
      <c r="P193" s="285"/>
      <c r="Q193" s="285"/>
      <c r="R193" s="285"/>
      <c r="S193" s="285"/>
      <c r="T193" s="285"/>
      <c r="U193" s="285"/>
      <c r="V193" s="285"/>
      <c r="W193" s="285"/>
      <c r="X193" s="285"/>
      <c r="Y193" s="98"/>
    </row>
    <row r="194" spans="1:25" s="12" customFormat="1" ht="30" customHeight="1">
      <c r="A194" s="109">
        <v>66</v>
      </c>
      <c r="B194" s="118" t="s">
        <v>793</v>
      </c>
      <c r="C194" s="127" t="s">
        <v>772</v>
      </c>
      <c r="D194" s="175" t="s">
        <v>1675</v>
      </c>
      <c r="E194" s="110">
        <v>1</v>
      </c>
      <c r="F194" s="100" t="s">
        <v>792</v>
      </c>
      <c r="G194" s="275" t="s">
        <v>1714</v>
      </c>
      <c r="H194" s="130"/>
      <c r="I194" s="127"/>
      <c r="J194" s="121">
        <v>106.78</v>
      </c>
      <c r="K194" s="98"/>
      <c r="L194" s="98"/>
      <c r="M194" s="121" t="s">
        <v>221</v>
      </c>
      <c r="N194" s="302"/>
      <c r="O194" s="286"/>
      <c r="P194" s="286">
        <v>1</v>
      </c>
      <c r="Q194" s="285"/>
      <c r="R194" s="285"/>
      <c r="S194" s="285"/>
      <c r="T194" s="285"/>
      <c r="U194" s="285"/>
      <c r="V194" s="285"/>
      <c r="W194" s="285"/>
      <c r="X194" s="285"/>
      <c r="Y194" s="98"/>
    </row>
    <row r="195" spans="1:25" s="12" customFormat="1" ht="30" customHeight="1">
      <c r="A195" s="445">
        <v>67</v>
      </c>
      <c r="B195" s="517" t="s">
        <v>791</v>
      </c>
      <c r="C195" s="582" t="s">
        <v>772</v>
      </c>
      <c r="D195" s="609" t="s">
        <v>1566</v>
      </c>
      <c r="E195" s="97">
        <v>1</v>
      </c>
      <c r="F195" s="100" t="s">
        <v>790</v>
      </c>
      <c r="G195" s="433" t="s">
        <v>1715</v>
      </c>
      <c r="H195" s="615"/>
      <c r="I195" s="582"/>
      <c r="J195" s="444">
        <v>214.77</v>
      </c>
      <c r="K195" s="98"/>
      <c r="L195" s="98"/>
      <c r="M195" s="444" t="s">
        <v>221</v>
      </c>
      <c r="N195" s="302">
        <v>1</v>
      </c>
      <c r="O195" s="285"/>
      <c r="P195" s="285"/>
      <c r="Q195" s="285"/>
      <c r="R195" s="285"/>
      <c r="S195" s="285"/>
      <c r="T195" s="285"/>
      <c r="U195" s="285"/>
      <c r="V195" s="285"/>
      <c r="W195" s="285"/>
      <c r="X195" s="285"/>
      <c r="Y195" s="98"/>
    </row>
    <row r="196" spans="1:25" s="12" customFormat="1" ht="30" customHeight="1">
      <c r="A196" s="493"/>
      <c r="B196" s="518"/>
      <c r="C196" s="602"/>
      <c r="D196" s="614"/>
      <c r="E196" s="97">
        <v>2</v>
      </c>
      <c r="F196" s="100" t="s">
        <v>789</v>
      </c>
      <c r="G196" s="435"/>
      <c r="H196" s="617"/>
      <c r="I196" s="602"/>
      <c r="J196" s="541"/>
      <c r="K196" s="98"/>
      <c r="L196" s="98"/>
      <c r="M196" s="541"/>
      <c r="N196" s="302">
        <v>1</v>
      </c>
      <c r="O196" s="285"/>
      <c r="P196" s="285"/>
      <c r="Q196" s="285"/>
      <c r="R196" s="285"/>
      <c r="S196" s="285"/>
      <c r="T196" s="285"/>
      <c r="U196" s="285"/>
      <c r="V196" s="285"/>
      <c r="W196" s="285"/>
      <c r="X196" s="285"/>
      <c r="Y196" s="98"/>
    </row>
    <row r="197" spans="1:25" s="12" customFormat="1" ht="30" customHeight="1">
      <c r="A197" s="445">
        <v>68</v>
      </c>
      <c r="B197" s="517" t="s">
        <v>788</v>
      </c>
      <c r="C197" s="582" t="s">
        <v>772</v>
      </c>
      <c r="D197" s="609" t="s">
        <v>1676</v>
      </c>
      <c r="E197" s="110">
        <v>1</v>
      </c>
      <c r="F197" s="100" t="s">
        <v>787</v>
      </c>
      <c r="G197" s="433" t="s">
        <v>1716</v>
      </c>
      <c r="H197" s="615"/>
      <c r="I197" s="582"/>
      <c r="J197" s="444">
        <v>212.57</v>
      </c>
      <c r="K197" s="98"/>
      <c r="L197" s="98"/>
      <c r="M197" s="444" t="s">
        <v>221</v>
      </c>
      <c r="N197" s="302">
        <v>1</v>
      </c>
      <c r="O197" s="285"/>
      <c r="P197" s="285"/>
      <c r="Q197" s="285"/>
      <c r="R197" s="285"/>
      <c r="S197" s="285"/>
      <c r="T197" s="285"/>
      <c r="U197" s="285"/>
      <c r="V197" s="285"/>
      <c r="W197" s="285"/>
      <c r="X197" s="285"/>
      <c r="Y197" s="98"/>
    </row>
    <row r="198" spans="1:25" s="12" customFormat="1" ht="30" customHeight="1">
      <c r="A198" s="493"/>
      <c r="B198" s="518"/>
      <c r="C198" s="602"/>
      <c r="D198" s="614"/>
      <c r="E198" s="110">
        <v>2</v>
      </c>
      <c r="F198" s="100" t="s">
        <v>786</v>
      </c>
      <c r="G198" s="435"/>
      <c r="H198" s="617"/>
      <c r="I198" s="602"/>
      <c r="J198" s="541"/>
      <c r="K198" s="98"/>
      <c r="L198" s="98"/>
      <c r="M198" s="541"/>
      <c r="N198" s="302">
        <v>1</v>
      </c>
      <c r="O198" s="285"/>
      <c r="P198" s="285"/>
      <c r="Q198" s="285"/>
      <c r="R198" s="285"/>
      <c r="S198" s="285"/>
      <c r="T198" s="285"/>
      <c r="U198" s="285"/>
      <c r="V198" s="285"/>
      <c r="W198" s="285"/>
      <c r="X198" s="285"/>
      <c r="Y198" s="98"/>
    </row>
    <row r="199" spans="1:25" s="12" customFormat="1" ht="30" customHeight="1">
      <c r="A199" s="445">
        <v>69</v>
      </c>
      <c r="B199" s="517" t="s">
        <v>785</v>
      </c>
      <c r="C199" s="582" t="s">
        <v>772</v>
      </c>
      <c r="D199" s="609" t="s">
        <v>1677</v>
      </c>
      <c r="E199" s="110">
        <v>1</v>
      </c>
      <c r="F199" s="100" t="s">
        <v>784</v>
      </c>
      <c r="G199" s="433" t="s">
        <v>1713</v>
      </c>
      <c r="H199" s="615"/>
      <c r="I199" s="582"/>
      <c r="J199" s="444">
        <v>213.2</v>
      </c>
      <c r="K199" s="98"/>
      <c r="L199" s="98"/>
      <c r="M199" s="444" t="s">
        <v>221</v>
      </c>
      <c r="N199" s="302"/>
      <c r="O199" s="286"/>
      <c r="P199" s="286">
        <v>1</v>
      </c>
      <c r="Q199" s="285"/>
      <c r="R199" s="285"/>
      <c r="S199" s="285"/>
      <c r="T199" s="285"/>
      <c r="U199" s="285"/>
      <c r="V199" s="285"/>
      <c r="W199" s="285"/>
      <c r="X199" s="285"/>
      <c r="Y199" s="98"/>
    </row>
    <row r="200" spans="1:25" s="12" customFormat="1" ht="30" customHeight="1">
      <c r="A200" s="493"/>
      <c r="B200" s="518"/>
      <c r="C200" s="602"/>
      <c r="D200" s="614"/>
      <c r="E200" s="110">
        <v>2</v>
      </c>
      <c r="F200" s="100" t="s">
        <v>783</v>
      </c>
      <c r="G200" s="435"/>
      <c r="H200" s="617"/>
      <c r="I200" s="602"/>
      <c r="J200" s="541"/>
      <c r="K200" s="98"/>
      <c r="L200" s="98"/>
      <c r="M200" s="541"/>
      <c r="N200" s="302"/>
      <c r="O200" s="286"/>
      <c r="P200" s="286">
        <v>1</v>
      </c>
      <c r="Q200" s="285"/>
      <c r="R200" s="285"/>
      <c r="S200" s="285"/>
      <c r="T200" s="285"/>
      <c r="U200" s="285"/>
      <c r="V200" s="285"/>
      <c r="W200" s="285"/>
      <c r="X200" s="285"/>
      <c r="Y200" s="98"/>
    </row>
    <row r="201" spans="1:25" s="12" customFormat="1" ht="30" customHeight="1">
      <c r="A201" s="445">
        <v>70</v>
      </c>
      <c r="B201" s="517" t="s">
        <v>782</v>
      </c>
      <c r="C201" s="582" t="s">
        <v>772</v>
      </c>
      <c r="D201" s="609" t="s">
        <v>772</v>
      </c>
      <c r="E201" s="110">
        <v>1</v>
      </c>
      <c r="F201" s="100" t="s">
        <v>781</v>
      </c>
      <c r="G201" s="433" t="s">
        <v>1717</v>
      </c>
      <c r="H201" s="603"/>
      <c r="I201" s="582"/>
      <c r="J201" s="444">
        <v>638.72</v>
      </c>
      <c r="K201" s="98"/>
      <c r="L201" s="98"/>
      <c r="M201" s="444" t="s">
        <v>221</v>
      </c>
      <c r="N201" s="302"/>
      <c r="O201" s="286">
        <v>1</v>
      </c>
      <c r="P201" s="285"/>
      <c r="Q201" s="285"/>
      <c r="R201" s="285"/>
      <c r="S201" s="285"/>
      <c r="T201" s="285"/>
      <c r="U201" s="285"/>
      <c r="V201" s="285"/>
      <c r="W201" s="285"/>
      <c r="X201" s="285"/>
      <c r="Y201" s="98"/>
    </row>
    <row r="202" spans="1:25" s="12" customFormat="1" ht="30" customHeight="1">
      <c r="A202" s="492"/>
      <c r="B202" s="547"/>
      <c r="C202" s="601"/>
      <c r="D202" s="610"/>
      <c r="E202" s="110">
        <v>2</v>
      </c>
      <c r="F202" s="100" t="s">
        <v>780</v>
      </c>
      <c r="G202" s="434"/>
      <c r="H202" s="604"/>
      <c r="I202" s="601"/>
      <c r="J202" s="540"/>
      <c r="K202" s="98"/>
      <c r="L202" s="98"/>
      <c r="M202" s="540"/>
      <c r="N202" s="302"/>
      <c r="O202" s="286">
        <v>1</v>
      </c>
      <c r="P202" s="285"/>
      <c r="Q202" s="285"/>
      <c r="R202" s="285"/>
      <c r="S202" s="285"/>
      <c r="T202" s="285"/>
      <c r="U202" s="285"/>
      <c r="V202" s="285"/>
      <c r="W202" s="285"/>
      <c r="X202" s="285"/>
      <c r="Y202" s="98"/>
    </row>
    <row r="203" spans="1:25" s="12" customFormat="1" ht="30" customHeight="1">
      <c r="A203" s="492"/>
      <c r="B203" s="547"/>
      <c r="C203" s="601"/>
      <c r="D203" s="610"/>
      <c r="E203" s="110">
        <v>3</v>
      </c>
      <c r="F203" s="100" t="s">
        <v>779</v>
      </c>
      <c r="G203" s="434"/>
      <c r="H203" s="604"/>
      <c r="I203" s="601"/>
      <c r="J203" s="540"/>
      <c r="K203" s="98"/>
      <c r="L203" s="98"/>
      <c r="M203" s="540"/>
      <c r="N203" s="302">
        <v>1</v>
      </c>
      <c r="O203" s="285"/>
      <c r="P203" s="285"/>
      <c r="Q203" s="285"/>
      <c r="R203" s="285"/>
      <c r="S203" s="285"/>
      <c r="T203" s="285"/>
      <c r="U203" s="285"/>
      <c r="V203" s="285"/>
      <c r="W203" s="285"/>
      <c r="X203" s="285"/>
      <c r="Y203" s="98"/>
    </row>
    <row r="204" spans="1:25" s="12" customFormat="1" ht="30" customHeight="1">
      <c r="A204" s="492"/>
      <c r="B204" s="547"/>
      <c r="C204" s="601"/>
      <c r="D204" s="610"/>
      <c r="E204" s="110">
        <v>4</v>
      </c>
      <c r="F204" s="100" t="s">
        <v>778</v>
      </c>
      <c r="G204" s="434"/>
      <c r="H204" s="604"/>
      <c r="I204" s="601"/>
      <c r="J204" s="540"/>
      <c r="K204" s="98"/>
      <c r="L204" s="98"/>
      <c r="M204" s="540"/>
      <c r="N204" s="302">
        <v>1</v>
      </c>
      <c r="O204" s="285"/>
      <c r="P204" s="285"/>
      <c r="Q204" s="285"/>
      <c r="R204" s="285"/>
      <c r="S204" s="285"/>
      <c r="T204" s="285"/>
      <c r="U204" s="285"/>
      <c r="V204" s="285"/>
      <c r="W204" s="285"/>
      <c r="X204" s="285"/>
      <c r="Y204" s="98"/>
    </row>
    <row r="205" spans="1:25" s="12" customFormat="1" ht="30" customHeight="1">
      <c r="A205" s="492"/>
      <c r="B205" s="547"/>
      <c r="C205" s="601"/>
      <c r="D205" s="610"/>
      <c r="E205" s="110">
        <v>5</v>
      </c>
      <c r="F205" s="100" t="s">
        <v>777</v>
      </c>
      <c r="G205" s="434"/>
      <c r="H205" s="604"/>
      <c r="I205" s="601"/>
      <c r="J205" s="540"/>
      <c r="K205" s="98"/>
      <c r="L205" s="98"/>
      <c r="M205" s="540"/>
      <c r="N205" s="302"/>
      <c r="O205" s="286">
        <v>1</v>
      </c>
      <c r="P205" s="285"/>
      <c r="Q205" s="285"/>
      <c r="R205" s="285"/>
      <c r="S205" s="285"/>
      <c r="T205" s="285"/>
      <c r="U205" s="285"/>
      <c r="V205" s="285"/>
      <c r="W205" s="285"/>
      <c r="X205" s="285"/>
      <c r="Y205" s="98"/>
    </row>
    <row r="206" spans="1:25" s="12" customFormat="1" ht="30" customHeight="1">
      <c r="A206" s="493"/>
      <c r="B206" s="518"/>
      <c r="C206" s="602"/>
      <c r="D206" s="614"/>
      <c r="E206" s="110">
        <v>6</v>
      </c>
      <c r="F206" s="100" t="s">
        <v>776</v>
      </c>
      <c r="G206" s="435"/>
      <c r="H206" s="605"/>
      <c r="I206" s="602"/>
      <c r="J206" s="541"/>
      <c r="K206" s="98"/>
      <c r="L206" s="98"/>
      <c r="M206" s="541"/>
      <c r="N206" s="302">
        <v>1</v>
      </c>
      <c r="O206" s="285"/>
      <c r="P206" s="285"/>
      <c r="Q206" s="285"/>
      <c r="R206" s="285"/>
      <c r="S206" s="285"/>
      <c r="T206" s="285"/>
      <c r="U206" s="285"/>
      <c r="V206" s="285"/>
      <c r="W206" s="285"/>
      <c r="X206" s="285"/>
      <c r="Y206" s="98"/>
    </row>
    <row r="207" spans="1:25" s="12" customFormat="1" ht="39.75" customHeight="1">
      <c r="A207" s="109">
        <v>71</v>
      </c>
      <c r="B207" s="118" t="s">
        <v>775</v>
      </c>
      <c r="C207" s="127" t="s">
        <v>772</v>
      </c>
      <c r="D207" s="175" t="s">
        <v>1678</v>
      </c>
      <c r="E207" s="110">
        <v>1</v>
      </c>
      <c r="F207" s="100" t="s">
        <v>774</v>
      </c>
      <c r="G207" s="275" t="s">
        <v>1718</v>
      </c>
      <c r="H207" s="130"/>
      <c r="I207" s="127"/>
      <c r="J207" s="121">
        <v>107.39</v>
      </c>
      <c r="K207" s="98"/>
      <c r="L207" s="98"/>
      <c r="M207" s="121" t="s">
        <v>221</v>
      </c>
      <c r="N207" s="302">
        <v>1</v>
      </c>
      <c r="O207" s="285"/>
      <c r="P207" s="285"/>
      <c r="Q207" s="285"/>
      <c r="R207" s="285"/>
      <c r="S207" s="285"/>
      <c r="T207" s="285"/>
      <c r="U207" s="285"/>
      <c r="V207" s="285"/>
      <c r="W207" s="285"/>
      <c r="X207" s="285"/>
      <c r="Y207" s="98"/>
    </row>
    <row r="208" spans="1:25" s="12" customFormat="1" ht="42.75" customHeight="1">
      <c r="A208" s="109">
        <v>72</v>
      </c>
      <c r="B208" s="118" t="s">
        <v>773</v>
      </c>
      <c r="C208" s="127" t="s">
        <v>772</v>
      </c>
      <c r="D208" s="175" t="s">
        <v>1679</v>
      </c>
      <c r="E208" s="110">
        <v>1</v>
      </c>
      <c r="F208" s="100" t="s">
        <v>771</v>
      </c>
      <c r="G208" s="275" t="s">
        <v>1719</v>
      </c>
      <c r="H208" s="130"/>
      <c r="I208" s="127"/>
      <c r="J208" s="121">
        <v>106.07</v>
      </c>
      <c r="K208" s="98"/>
      <c r="L208" s="98"/>
      <c r="M208" s="121" t="s">
        <v>221</v>
      </c>
      <c r="N208" s="302">
        <v>1</v>
      </c>
      <c r="O208" s="285"/>
      <c r="P208" s="285"/>
      <c r="Q208" s="285"/>
      <c r="R208" s="285"/>
      <c r="S208" s="285"/>
      <c r="T208" s="285"/>
      <c r="U208" s="285"/>
      <c r="V208" s="285"/>
      <c r="W208" s="285"/>
      <c r="X208" s="285"/>
      <c r="Y208" s="98"/>
    </row>
    <row r="209" spans="1:25" s="12" customFormat="1" ht="20.100000000000001" customHeight="1">
      <c r="A209" s="113"/>
      <c r="B209" s="122" t="s">
        <v>223</v>
      </c>
      <c r="C209" s="122"/>
      <c r="D209"/>
      <c r="E209" s="126">
        <f>E10+E12+E15+E17+E18+E19+E20+E21+E22+E23+E24+E26+E27+E30+E31+E34+E35+E37+E38+E47+E54+E58+E62+E64+E69+E71+E76+E79+E80+E85+E87+E88+E90+E91+E93+E97+E98+E101+E102+E106+E108+E110+E114+E115+E117+E122+E124+E134+E138+E141+E143+E147+E151+E154+E155+E164+E168+E173+E174+E178+E179+E184+E185+E189+E193+E194+E196+E198+E200+E206+E207+E208</f>
        <v>201</v>
      </c>
      <c r="F209" s="98"/>
      <c r="G209" s="310"/>
      <c r="H209" s="98"/>
      <c r="I209" s="98"/>
      <c r="J209" s="126">
        <f>SUM(J8:J208)</f>
        <v>21962.34</v>
      </c>
      <c r="K209" s="113"/>
      <c r="L209" s="113"/>
      <c r="M209" s="113"/>
      <c r="N209" s="126">
        <f>SUM(N8:N208)</f>
        <v>47</v>
      </c>
      <c r="O209" s="126">
        <f>SUM(O8:O208)</f>
        <v>5</v>
      </c>
      <c r="P209" s="126">
        <f t="shared" ref="P209:X209" si="0">SUM(P8:P208)</f>
        <v>41</v>
      </c>
      <c r="Q209" s="126">
        <f t="shared" si="0"/>
        <v>15</v>
      </c>
      <c r="R209" s="126">
        <f t="shared" si="0"/>
        <v>3</v>
      </c>
      <c r="S209" s="126">
        <f t="shared" si="0"/>
        <v>2</v>
      </c>
      <c r="T209" s="126">
        <f t="shared" si="0"/>
        <v>0</v>
      </c>
      <c r="U209" s="126">
        <f t="shared" si="0"/>
        <v>0</v>
      </c>
      <c r="V209" s="126">
        <f t="shared" si="0"/>
        <v>0</v>
      </c>
      <c r="W209" s="126">
        <f t="shared" si="0"/>
        <v>0</v>
      </c>
      <c r="X209" s="126">
        <f t="shared" si="0"/>
        <v>0</v>
      </c>
      <c r="Y209" s="113"/>
    </row>
    <row r="214" spans="1:25">
      <c r="D214" s="122"/>
    </row>
  </sheetData>
  <mergeCells count="460">
    <mergeCell ref="I5:I7"/>
    <mergeCell ref="N6:N7"/>
    <mergeCell ref="A5:A7"/>
    <mergeCell ref="A13:A15"/>
    <mergeCell ref="B13:B15"/>
    <mergeCell ref="C13:C15"/>
    <mergeCell ref="J13:J15"/>
    <mergeCell ref="H13:H15"/>
    <mergeCell ref="I13:I15"/>
    <mergeCell ref="D8:D10"/>
    <mergeCell ref="D5:D7"/>
    <mergeCell ref="G5:G7"/>
    <mergeCell ref="G8:G10"/>
    <mergeCell ref="G11:G12"/>
    <mergeCell ref="G13:G15"/>
    <mergeCell ref="M8:M10"/>
    <mergeCell ref="M11:M12"/>
    <mergeCell ref="M13:M15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L5:L7"/>
    <mergeCell ref="M5:M7"/>
    <mergeCell ref="B5:B7"/>
    <mergeCell ref="C5:C7"/>
    <mergeCell ref="E5:E7"/>
    <mergeCell ref="F5:F7"/>
    <mergeCell ref="X3:Y3"/>
    <mergeCell ref="H5:H7"/>
    <mergeCell ref="D199:D200"/>
    <mergeCell ref="D201:D206"/>
    <mergeCell ref="G199:G200"/>
    <mergeCell ref="G201:G206"/>
    <mergeCell ref="M199:M200"/>
    <mergeCell ref="A201:A206"/>
    <mergeCell ref="B201:B206"/>
    <mergeCell ref="C201:C206"/>
    <mergeCell ref="J201:J206"/>
    <mergeCell ref="H201:H206"/>
    <mergeCell ref="I201:I206"/>
    <mergeCell ref="M201:M206"/>
    <mergeCell ref="A199:A200"/>
    <mergeCell ref="B199:B200"/>
    <mergeCell ref="C199:C200"/>
    <mergeCell ref="J199:J200"/>
    <mergeCell ref="H199:H200"/>
    <mergeCell ref="I199:I200"/>
    <mergeCell ref="D195:D196"/>
    <mergeCell ref="D197:D198"/>
    <mergeCell ref="G195:G196"/>
    <mergeCell ref="G197:G198"/>
    <mergeCell ref="M195:M196"/>
    <mergeCell ref="A197:A198"/>
    <mergeCell ref="B197:B198"/>
    <mergeCell ref="C197:C198"/>
    <mergeCell ref="J197:J198"/>
    <mergeCell ref="H197:H198"/>
    <mergeCell ref="I197:I198"/>
    <mergeCell ref="M197:M198"/>
    <mergeCell ref="A195:A196"/>
    <mergeCell ref="B195:B196"/>
    <mergeCell ref="C195:C196"/>
    <mergeCell ref="J195:J196"/>
    <mergeCell ref="H195:H196"/>
    <mergeCell ref="I195:I196"/>
    <mergeCell ref="D186:D189"/>
    <mergeCell ref="M186:M189"/>
    <mergeCell ref="A190:A193"/>
    <mergeCell ref="B190:B193"/>
    <mergeCell ref="C190:C193"/>
    <mergeCell ref="J190:J193"/>
    <mergeCell ref="H190:H193"/>
    <mergeCell ref="I190:I193"/>
    <mergeCell ref="M190:M193"/>
    <mergeCell ref="A186:A189"/>
    <mergeCell ref="B186:B189"/>
    <mergeCell ref="C186:C189"/>
    <mergeCell ref="J186:J189"/>
    <mergeCell ref="H186:H189"/>
    <mergeCell ref="I186:I189"/>
    <mergeCell ref="D190:D193"/>
    <mergeCell ref="G186:G189"/>
    <mergeCell ref="G190:G193"/>
    <mergeCell ref="D175:D178"/>
    <mergeCell ref="M175:M178"/>
    <mergeCell ref="A180:A184"/>
    <mergeCell ref="B180:B184"/>
    <mergeCell ref="C180:C184"/>
    <mergeCell ref="J180:J184"/>
    <mergeCell ref="H180:H184"/>
    <mergeCell ref="I180:I184"/>
    <mergeCell ref="M180:M184"/>
    <mergeCell ref="A175:A178"/>
    <mergeCell ref="B175:B178"/>
    <mergeCell ref="C175:C178"/>
    <mergeCell ref="J175:J178"/>
    <mergeCell ref="H175:H178"/>
    <mergeCell ref="I175:I178"/>
    <mergeCell ref="D180:D184"/>
    <mergeCell ref="G175:G178"/>
    <mergeCell ref="G180:G184"/>
    <mergeCell ref="D165:D168"/>
    <mergeCell ref="D169:D173"/>
    <mergeCell ref="M165:M168"/>
    <mergeCell ref="A169:A173"/>
    <mergeCell ref="B169:B173"/>
    <mergeCell ref="C169:C173"/>
    <mergeCell ref="J169:J173"/>
    <mergeCell ref="H169:H173"/>
    <mergeCell ref="I169:I173"/>
    <mergeCell ref="M169:M173"/>
    <mergeCell ref="A165:A168"/>
    <mergeCell ref="B165:B168"/>
    <mergeCell ref="C165:C168"/>
    <mergeCell ref="J165:J168"/>
    <mergeCell ref="H165:H168"/>
    <mergeCell ref="I165:I168"/>
    <mergeCell ref="G165:G168"/>
    <mergeCell ref="G169:G173"/>
    <mergeCell ref="D152:D154"/>
    <mergeCell ref="D156:D164"/>
    <mergeCell ref="M152:M154"/>
    <mergeCell ref="A156:A164"/>
    <mergeCell ref="B156:B164"/>
    <mergeCell ref="C156:C164"/>
    <mergeCell ref="J156:J164"/>
    <mergeCell ref="H156:H164"/>
    <mergeCell ref="I156:I164"/>
    <mergeCell ref="M156:M164"/>
    <mergeCell ref="A152:A154"/>
    <mergeCell ref="B152:B154"/>
    <mergeCell ref="C152:C154"/>
    <mergeCell ref="J152:J154"/>
    <mergeCell ref="H152:H154"/>
    <mergeCell ref="I152:I154"/>
    <mergeCell ref="G152:G154"/>
    <mergeCell ref="G156:G164"/>
    <mergeCell ref="D144:D147"/>
    <mergeCell ref="D148:D151"/>
    <mergeCell ref="M144:M147"/>
    <mergeCell ref="A148:A151"/>
    <mergeCell ref="B148:B151"/>
    <mergeCell ref="C148:C151"/>
    <mergeCell ref="J148:J151"/>
    <mergeCell ref="H148:H151"/>
    <mergeCell ref="I148:I151"/>
    <mergeCell ref="M148:M151"/>
    <mergeCell ref="A144:A147"/>
    <mergeCell ref="B144:B147"/>
    <mergeCell ref="C144:C147"/>
    <mergeCell ref="J144:J147"/>
    <mergeCell ref="H144:H147"/>
    <mergeCell ref="I144:I147"/>
    <mergeCell ref="G144:G147"/>
    <mergeCell ref="G148:G151"/>
    <mergeCell ref="D139:D141"/>
    <mergeCell ref="D142:D143"/>
    <mergeCell ref="G139:G141"/>
    <mergeCell ref="M139:M141"/>
    <mergeCell ref="A142:A143"/>
    <mergeCell ref="B142:B143"/>
    <mergeCell ref="C142:C143"/>
    <mergeCell ref="J142:J143"/>
    <mergeCell ref="H142:H143"/>
    <mergeCell ref="I142:I143"/>
    <mergeCell ref="M142:M143"/>
    <mergeCell ref="A139:A141"/>
    <mergeCell ref="B139:B141"/>
    <mergeCell ref="C139:C141"/>
    <mergeCell ref="J139:J141"/>
    <mergeCell ref="H139:H141"/>
    <mergeCell ref="I139:I141"/>
    <mergeCell ref="G142:G143"/>
    <mergeCell ref="A135:A138"/>
    <mergeCell ref="B135:B138"/>
    <mergeCell ref="C135:C138"/>
    <mergeCell ref="J135:J138"/>
    <mergeCell ref="H135:H138"/>
    <mergeCell ref="I135:I138"/>
    <mergeCell ref="M135:M138"/>
    <mergeCell ref="A125:A134"/>
    <mergeCell ref="B125:B134"/>
    <mergeCell ref="C125:C134"/>
    <mergeCell ref="J125:J134"/>
    <mergeCell ref="H125:H134"/>
    <mergeCell ref="I125:I134"/>
    <mergeCell ref="D135:D138"/>
    <mergeCell ref="G135:G138"/>
    <mergeCell ref="A116:A117"/>
    <mergeCell ref="B116:B117"/>
    <mergeCell ref="C116:C117"/>
    <mergeCell ref="J116:J117"/>
    <mergeCell ref="H116:H117"/>
    <mergeCell ref="I116:I117"/>
    <mergeCell ref="M116:M117"/>
    <mergeCell ref="D125:D134"/>
    <mergeCell ref="G125:G134"/>
    <mergeCell ref="M125:M134"/>
    <mergeCell ref="A123:A124"/>
    <mergeCell ref="B123:B124"/>
    <mergeCell ref="C123:C124"/>
    <mergeCell ref="J123:J124"/>
    <mergeCell ref="H123:H124"/>
    <mergeCell ref="I123:I124"/>
    <mergeCell ref="M123:M124"/>
    <mergeCell ref="A118:A122"/>
    <mergeCell ref="B118:B122"/>
    <mergeCell ref="C118:C122"/>
    <mergeCell ref="J118:J122"/>
    <mergeCell ref="H118:H122"/>
    <mergeCell ref="I118:I122"/>
    <mergeCell ref="D123:D124"/>
    <mergeCell ref="D116:D117"/>
    <mergeCell ref="D107:D108"/>
    <mergeCell ref="D109:D110"/>
    <mergeCell ref="D111:D114"/>
    <mergeCell ref="G107:G108"/>
    <mergeCell ref="G109:G110"/>
    <mergeCell ref="D118:D122"/>
    <mergeCell ref="G116:G117"/>
    <mergeCell ref="M118:M122"/>
    <mergeCell ref="M109:M110"/>
    <mergeCell ref="M111:M114"/>
    <mergeCell ref="M107:M108"/>
    <mergeCell ref="G118:G122"/>
    <mergeCell ref="A107:A108"/>
    <mergeCell ref="B107:B108"/>
    <mergeCell ref="C107:C108"/>
    <mergeCell ref="J107:J108"/>
    <mergeCell ref="H107:H108"/>
    <mergeCell ref="I107:I108"/>
    <mergeCell ref="A111:A114"/>
    <mergeCell ref="B111:B114"/>
    <mergeCell ref="C111:C114"/>
    <mergeCell ref="J111:J114"/>
    <mergeCell ref="H111:H114"/>
    <mergeCell ref="I111:I114"/>
    <mergeCell ref="A109:A110"/>
    <mergeCell ref="B109:B110"/>
    <mergeCell ref="C109:C110"/>
    <mergeCell ref="J109:J110"/>
    <mergeCell ref="H109:H110"/>
    <mergeCell ref="I109:I110"/>
    <mergeCell ref="G111:G114"/>
    <mergeCell ref="D99:D101"/>
    <mergeCell ref="M99:M101"/>
    <mergeCell ref="A103:A106"/>
    <mergeCell ref="B103:B106"/>
    <mergeCell ref="C103:C106"/>
    <mergeCell ref="J103:J106"/>
    <mergeCell ref="H103:H106"/>
    <mergeCell ref="I103:I106"/>
    <mergeCell ref="M103:M106"/>
    <mergeCell ref="A99:A101"/>
    <mergeCell ref="B99:B101"/>
    <mergeCell ref="C99:C101"/>
    <mergeCell ref="J99:J101"/>
    <mergeCell ref="H99:H101"/>
    <mergeCell ref="I99:I101"/>
    <mergeCell ref="D103:D106"/>
    <mergeCell ref="G99:G101"/>
    <mergeCell ref="G103:G106"/>
    <mergeCell ref="D92:D93"/>
    <mergeCell ref="D94:D97"/>
    <mergeCell ref="G92:G93"/>
    <mergeCell ref="M92:M93"/>
    <mergeCell ref="A94:A97"/>
    <mergeCell ref="B94:B97"/>
    <mergeCell ref="C94:C97"/>
    <mergeCell ref="J94:J97"/>
    <mergeCell ref="H94:H97"/>
    <mergeCell ref="I94:I97"/>
    <mergeCell ref="M94:M97"/>
    <mergeCell ref="A92:A93"/>
    <mergeCell ref="B92:B93"/>
    <mergeCell ref="C92:C93"/>
    <mergeCell ref="J92:J93"/>
    <mergeCell ref="H92:H93"/>
    <mergeCell ref="I92:I93"/>
    <mergeCell ref="G94:G97"/>
    <mergeCell ref="D89:D90"/>
    <mergeCell ref="G89:G90"/>
    <mergeCell ref="M86:M87"/>
    <mergeCell ref="A89:A90"/>
    <mergeCell ref="B89:B90"/>
    <mergeCell ref="C89:C90"/>
    <mergeCell ref="J89:J90"/>
    <mergeCell ref="H89:H90"/>
    <mergeCell ref="I89:I90"/>
    <mergeCell ref="M89:M90"/>
    <mergeCell ref="A86:A87"/>
    <mergeCell ref="B86:B87"/>
    <mergeCell ref="C86:C87"/>
    <mergeCell ref="J86:J87"/>
    <mergeCell ref="H86:H87"/>
    <mergeCell ref="I86:I87"/>
    <mergeCell ref="D86:D87"/>
    <mergeCell ref="G86:G87"/>
    <mergeCell ref="M77:M79"/>
    <mergeCell ref="A81:A85"/>
    <mergeCell ref="B81:B85"/>
    <mergeCell ref="C81:C85"/>
    <mergeCell ref="J81:J85"/>
    <mergeCell ref="H81:H85"/>
    <mergeCell ref="I81:I85"/>
    <mergeCell ref="M81:M85"/>
    <mergeCell ref="A77:A79"/>
    <mergeCell ref="B77:B79"/>
    <mergeCell ref="C77:C79"/>
    <mergeCell ref="J77:J79"/>
    <mergeCell ref="H77:H79"/>
    <mergeCell ref="I77:I79"/>
    <mergeCell ref="D77:D79"/>
    <mergeCell ref="D81:D85"/>
    <mergeCell ref="G77:G79"/>
    <mergeCell ref="G81:G85"/>
    <mergeCell ref="M70:M71"/>
    <mergeCell ref="A72:A76"/>
    <mergeCell ref="B72:B76"/>
    <mergeCell ref="C72:C76"/>
    <mergeCell ref="J72:J76"/>
    <mergeCell ref="H72:H76"/>
    <mergeCell ref="I72:I76"/>
    <mergeCell ref="M72:M76"/>
    <mergeCell ref="A70:A71"/>
    <mergeCell ref="B70:B71"/>
    <mergeCell ref="C70:C71"/>
    <mergeCell ref="J70:J71"/>
    <mergeCell ref="H70:H71"/>
    <mergeCell ref="I70:I71"/>
    <mergeCell ref="D70:D71"/>
    <mergeCell ref="D72:D76"/>
    <mergeCell ref="G72:G76"/>
    <mergeCell ref="G70:G71"/>
    <mergeCell ref="M63:M64"/>
    <mergeCell ref="A65:A69"/>
    <mergeCell ref="B65:B69"/>
    <mergeCell ref="C65:C69"/>
    <mergeCell ref="J65:J69"/>
    <mergeCell ref="H65:H69"/>
    <mergeCell ref="I65:I69"/>
    <mergeCell ref="M65:M69"/>
    <mergeCell ref="A63:A64"/>
    <mergeCell ref="B63:B64"/>
    <mergeCell ref="C63:C64"/>
    <mergeCell ref="J63:J64"/>
    <mergeCell ref="H63:H64"/>
    <mergeCell ref="I63:I64"/>
    <mergeCell ref="D63:D64"/>
    <mergeCell ref="D65:D69"/>
    <mergeCell ref="G63:G64"/>
    <mergeCell ref="G65:G69"/>
    <mergeCell ref="I55:I58"/>
    <mergeCell ref="M55:M58"/>
    <mergeCell ref="A59:A62"/>
    <mergeCell ref="B59:B62"/>
    <mergeCell ref="C59:C62"/>
    <mergeCell ref="J59:J62"/>
    <mergeCell ref="H59:H62"/>
    <mergeCell ref="I59:I62"/>
    <mergeCell ref="M59:M62"/>
    <mergeCell ref="B55:B58"/>
    <mergeCell ref="C55:C58"/>
    <mergeCell ref="J55:J58"/>
    <mergeCell ref="H55:H58"/>
    <mergeCell ref="A55:A58"/>
    <mergeCell ref="D59:D62"/>
    <mergeCell ref="D55:D58"/>
    <mergeCell ref="G55:G58"/>
    <mergeCell ref="G59:G62"/>
    <mergeCell ref="M32:M34"/>
    <mergeCell ref="A36:A37"/>
    <mergeCell ref="B36:B37"/>
    <mergeCell ref="C36:C37"/>
    <mergeCell ref="J36:J37"/>
    <mergeCell ref="H36:H37"/>
    <mergeCell ref="I36:I37"/>
    <mergeCell ref="M36:M37"/>
    <mergeCell ref="A32:A34"/>
    <mergeCell ref="B32:B34"/>
    <mergeCell ref="C32:C34"/>
    <mergeCell ref="J32:J34"/>
    <mergeCell ref="H32:H34"/>
    <mergeCell ref="I32:I34"/>
    <mergeCell ref="M16:M17"/>
    <mergeCell ref="A25:A26"/>
    <mergeCell ref="B25:B26"/>
    <mergeCell ref="C25:C26"/>
    <mergeCell ref="J25:J26"/>
    <mergeCell ref="H25:H26"/>
    <mergeCell ref="I25:I26"/>
    <mergeCell ref="M25:M26"/>
    <mergeCell ref="A16:A17"/>
    <mergeCell ref="B16:B17"/>
    <mergeCell ref="C16:C17"/>
    <mergeCell ref="J16:J17"/>
    <mergeCell ref="H16:H17"/>
    <mergeCell ref="I16:I17"/>
    <mergeCell ref="G16:G17"/>
    <mergeCell ref="G25:G26"/>
    <mergeCell ref="I48:I54"/>
    <mergeCell ref="A8:A10"/>
    <mergeCell ref="B8:B10"/>
    <mergeCell ref="C8:C10"/>
    <mergeCell ref="J8:J10"/>
    <mergeCell ref="A11:A12"/>
    <mergeCell ref="B11:B12"/>
    <mergeCell ref="C11:C12"/>
    <mergeCell ref="J11:J12"/>
    <mergeCell ref="H11:H12"/>
    <mergeCell ref="I11:I12"/>
    <mergeCell ref="H8:H10"/>
    <mergeCell ref="I8:I10"/>
    <mergeCell ref="D11:D12"/>
    <mergeCell ref="D13:D15"/>
    <mergeCell ref="D16:D17"/>
    <mergeCell ref="D25:D26"/>
    <mergeCell ref="D28:D30"/>
    <mergeCell ref="D32:D34"/>
    <mergeCell ref="D36:D37"/>
    <mergeCell ref="D39:D47"/>
    <mergeCell ref="A48:A54"/>
    <mergeCell ref="J28:J30"/>
    <mergeCell ref="M28:M30"/>
    <mergeCell ref="A28:A30"/>
    <mergeCell ref="B28:B30"/>
    <mergeCell ref="C28:C30"/>
    <mergeCell ref="H28:H30"/>
    <mergeCell ref="I28:I30"/>
    <mergeCell ref="M48:M54"/>
    <mergeCell ref="B39:B47"/>
    <mergeCell ref="C39:C47"/>
    <mergeCell ref="J39:J47"/>
    <mergeCell ref="A39:A47"/>
    <mergeCell ref="H39:H47"/>
    <mergeCell ref="I39:I47"/>
    <mergeCell ref="M39:M47"/>
    <mergeCell ref="B48:B54"/>
    <mergeCell ref="C48:C54"/>
    <mergeCell ref="J48:J54"/>
    <mergeCell ref="H48:H54"/>
    <mergeCell ref="D48:D54"/>
    <mergeCell ref="G28:G30"/>
    <mergeCell ref="G32:G34"/>
    <mergeCell ref="G36:G37"/>
    <mergeCell ref="G39:G47"/>
    <mergeCell ref="G48:G54"/>
  </mergeCells>
  <pageMargins left="0.12" right="0.05" top="0.13" bottom="0.13" header="0.13" footer="0.13"/>
  <pageSetup paperSize="9" scale="52" orientation="landscape" r:id="rId1"/>
  <rowBreaks count="7" manualBreakCount="7">
    <brk id="38" max="24" man="1"/>
    <brk id="71" max="24" man="1"/>
    <brk id="102" max="24" man="1"/>
    <brk id="124" max="24" man="1"/>
    <brk id="151" max="24" man="1"/>
    <brk id="159" max="24" man="1"/>
    <brk id="189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112"/>
  <sheetViews>
    <sheetView showGridLines="0" view="pageBreakPreview" zoomScale="74" zoomScaleSheetLayoutView="74" workbookViewId="0">
      <pane ySplit="7" topLeftCell="A100" activePane="bottomLeft" state="frozen"/>
      <selection pane="bottomLeft" activeCell="G107" sqref="G107"/>
    </sheetView>
  </sheetViews>
  <sheetFormatPr defaultRowHeight="15"/>
  <cols>
    <col min="1" max="1" width="3.5703125" customWidth="1"/>
    <col min="2" max="2" width="8" customWidth="1"/>
    <col min="3" max="3" width="9.85546875" customWidth="1"/>
    <col min="4" max="4" width="10.85546875" style="162" customWidth="1"/>
    <col min="5" max="5" width="4" customWidth="1"/>
    <col min="6" max="6" width="29" bestFit="1" customWidth="1"/>
    <col min="7" max="7" width="23.28515625" style="17" customWidth="1"/>
    <col min="8" max="8" width="10.7109375" hidden="1" customWidth="1"/>
    <col min="9" max="9" width="3" hidden="1" customWidth="1"/>
    <col min="10" max="10" width="9.28515625" style="14" customWidth="1"/>
    <col min="11" max="11" width="9.28515625" style="14" hidden="1" customWidth="1"/>
    <col min="12" max="12" width="9" style="162" hidden="1" customWidth="1"/>
    <col min="13" max="13" width="10.7109375" customWidth="1"/>
    <col min="14" max="14" width="2.42578125" customWidth="1"/>
    <col min="15" max="23" width="5.7109375" customWidth="1"/>
    <col min="25" max="25" width="13.7109375" style="19" customWidth="1"/>
  </cols>
  <sheetData>
    <row r="1" spans="1:25">
      <c r="A1" s="534" t="s">
        <v>18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</row>
    <row r="2" spans="1:25" ht="15" customHeight="1">
      <c r="A2" s="580" t="str">
        <f>Patna!A2</f>
        <v>Progress Report for the construction of SSS ( Sanc. Year 2012 - 13 )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</row>
    <row r="3" spans="1:25">
      <c r="A3" s="536" t="s">
        <v>62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473" t="str">
        <f>Summary!V3</f>
        <v>Date:-31.07.2014</v>
      </c>
      <c r="Y3" s="473"/>
    </row>
    <row r="4" spans="1:25" ht="25.5" customHeight="1">
      <c r="A4" s="488" t="s">
        <v>58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</row>
    <row r="5" spans="1:25" ht="18" customHeight="1">
      <c r="A5" s="395" t="s">
        <v>0</v>
      </c>
      <c r="B5" s="395" t="s">
        <v>1</v>
      </c>
      <c r="C5" s="412" t="s">
        <v>2</v>
      </c>
      <c r="D5" s="395" t="s">
        <v>3</v>
      </c>
      <c r="E5" s="395" t="s">
        <v>0</v>
      </c>
      <c r="F5" s="412" t="s">
        <v>4</v>
      </c>
      <c r="G5" s="395" t="s">
        <v>5</v>
      </c>
      <c r="H5" s="396" t="s">
        <v>226</v>
      </c>
      <c r="I5" s="395" t="s">
        <v>224</v>
      </c>
      <c r="J5" s="396" t="s">
        <v>225</v>
      </c>
      <c r="K5" s="396" t="s">
        <v>32</v>
      </c>
      <c r="L5" s="395" t="s">
        <v>1811</v>
      </c>
      <c r="M5" s="396" t="s">
        <v>33</v>
      </c>
      <c r="N5" s="393" t="s">
        <v>15</v>
      </c>
      <c r="O5" s="393"/>
      <c r="P5" s="393"/>
      <c r="Q5" s="393"/>
      <c r="R5" s="393"/>
      <c r="S5" s="393"/>
      <c r="T5" s="393"/>
      <c r="U5" s="393"/>
      <c r="V5" s="393"/>
      <c r="W5" s="393"/>
      <c r="X5" s="396" t="s">
        <v>20</v>
      </c>
      <c r="Y5" s="396" t="s">
        <v>13</v>
      </c>
    </row>
    <row r="6" spans="1:25" ht="29.25" customHeight="1">
      <c r="A6" s="395"/>
      <c r="B6" s="395"/>
      <c r="C6" s="412"/>
      <c r="D6" s="395"/>
      <c r="E6" s="395"/>
      <c r="F6" s="412"/>
      <c r="G6" s="395"/>
      <c r="H6" s="397"/>
      <c r="I6" s="395"/>
      <c r="J6" s="397"/>
      <c r="K6" s="397"/>
      <c r="L6" s="395"/>
      <c r="M6" s="397"/>
      <c r="N6" s="409" t="s">
        <v>6</v>
      </c>
      <c r="O6" s="410" t="s">
        <v>14</v>
      </c>
      <c r="P6" s="411" t="s">
        <v>9</v>
      </c>
      <c r="Q6" s="395" t="s">
        <v>8</v>
      </c>
      <c r="R6" s="394" t="s">
        <v>16</v>
      </c>
      <c r="S6" s="394"/>
      <c r="T6" s="409" t="s">
        <v>17</v>
      </c>
      <c r="U6" s="409"/>
      <c r="V6" s="392" t="s">
        <v>12</v>
      </c>
      <c r="W6" s="392" t="s">
        <v>7</v>
      </c>
      <c r="X6" s="397"/>
      <c r="Y6" s="397"/>
    </row>
    <row r="7" spans="1:25" ht="27.75" customHeight="1">
      <c r="A7" s="395"/>
      <c r="B7" s="395"/>
      <c r="C7" s="412"/>
      <c r="D7" s="395"/>
      <c r="E7" s="395"/>
      <c r="F7" s="412"/>
      <c r="G7" s="395"/>
      <c r="H7" s="398"/>
      <c r="I7" s="395"/>
      <c r="J7" s="398"/>
      <c r="K7" s="398"/>
      <c r="L7" s="395"/>
      <c r="M7" s="398"/>
      <c r="N7" s="409"/>
      <c r="O7" s="410"/>
      <c r="P7" s="411"/>
      <c r="Q7" s="395"/>
      <c r="R7" s="29" t="s">
        <v>10</v>
      </c>
      <c r="S7" s="29" t="s">
        <v>11</v>
      </c>
      <c r="T7" s="29" t="s">
        <v>10</v>
      </c>
      <c r="U7" s="29" t="s">
        <v>11</v>
      </c>
      <c r="V7" s="392"/>
      <c r="W7" s="392"/>
      <c r="X7" s="398"/>
      <c r="Y7" s="398"/>
    </row>
    <row r="8" spans="1:25" ht="24" customHeight="1">
      <c r="A8" s="40">
        <v>1</v>
      </c>
      <c r="B8" s="34" t="s">
        <v>1046</v>
      </c>
      <c r="C8" s="41" t="s">
        <v>1047</v>
      </c>
      <c r="E8" s="41">
        <v>1</v>
      </c>
      <c r="F8" s="38" t="s">
        <v>1048</v>
      </c>
      <c r="G8" s="262" t="s">
        <v>1800</v>
      </c>
      <c r="H8" s="67"/>
      <c r="J8" s="33">
        <v>111.07</v>
      </c>
      <c r="K8" s="1"/>
      <c r="L8" s="263"/>
      <c r="M8" s="33" t="s">
        <v>221</v>
      </c>
      <c r="N8" s="1"/>
      <c r="O8" s="239"/>
      <c r="P8" s="239"/>
      <c r="Q8" s="239"/>
      <c r="R8" s="239"/>
      <c r="S8" s="239"/>
      <c r="T8" s="239"/>
      <c r="U8" s="239"/>
      <c r="V8" s="239"/>
      <c r="W8" s="239"/>
      <c r="X8" s="1"/>
      <c r="Y8" s="2"/>
    </row>
    <row r="9" spans="1:25" ht="24" customHeight="1">
      <c r="A9" s="400">
        <v>2</v>
      </c>
      <c r="B9" s="526" t="s">
        <v>1049</v>
      </c>
      <c r="C9" s="402" t="s">
        <v>1047</v>
      </c>
      <c r="D9" s="637" t="s">
        <v>1720</v>
      </c>
      <c r="E9" s="41">
        <v>1</v>
      </c>
      <c r="F9" s="38" t="s">
        <v>1050</v>
      </c>
      <c r="G9" s="358" t="s">
        <v>1800</v>
      </c>
      <c r="H9" s="527"/>
      <c r="J9" s="440">
        <v>661</v>
      </c>
      <c r="K9" s="1"/>
      <c r="L9" s="512"/>
      <c r="M9" s="440" t="s">
        <v>221</v>
      </c>
      <c r="N9" s="1"/>
      <c r="O9" s="239"/>
      <c r="P9" s="239"/>
      <c r="Q9" s="239"/>
      <c r="R9" s="239"/>
      <c r="S9" s="239"/>
      <c r="T9" s="239"/>
      <c r="U9" s="239"/>
      <c r="V9" s="239"/>
      <c r="W9" s="239"/>
      <c r="X9" s="1"/>
      <c r="Y9" s="2"/>
    </row>
    <row r="10" spans="1:25" ht="24" customHeight="1">
      <c r="A10" s="400"/>
      <c r="B10" s="526"/>
      <c r="C10" s="402"/>
      <c r="D10" s="638"/>
      <c r="E10" s="41">
        <v>2</v>
      </c>
      <c r="F10" s="38" t="s">
        <v>1051</v>
      </c>
      <c r="G10" s="499"/>
      <c r="H10" s="527"/>
      <c r="J10" s="440"/>
      <c r="K10" s="1"/>
      <c r="L10" s="513"/>
      <c r="M10" s="440"/>
      <c r="N10" s="1"/>
      <c r="O10" s="239"/>
      <c r="P10" s="239"/>
      <c r="Q10" s="239"/>
      <c r="R10" s="239"/>
      <c r="S10" s="239"/>
      <c r="T10" s="239"/>
      <c r="U10" s="239"/>
      <c r="V10" s="239"/>
      <c r="W10" s="239"/>
      <c r="X10" s="1"/>
      <c r="Y10" s="2"/>
    </row>
    <row r="11" spans="1:25" ht="24" customHeight="1">
      <c r="A11" s="400"/>
      <c r="B11" s="526"/>
      <c r="C11" s="402"/>
      <c r="D11" s="638"/>
      <c r="E11" s="41">
        <v>3</v>
      </c>
      <c r="F11" s="38" t="s">
        <v>1052</v>
      </c>
      <c r="G11" s="499"/>
      <c r="H11" s="527"/>
      <c r="J11" s="440"/>
      <c r="K11" s="1"/>
      <c r="L11" s="513"/>
      <c r="M11" s="440"/>
      <c r="N11" s="1"/>
      <c r="O11" s="239"/>
      <c r="P11" s="239"/>
      <c r="Q11" s="239"/>
      <c r="R11" s="239"/>
      <c r="S11" s="239"/>
      <c r="T11" s="239"/>
      <c r="U11" s="239"/>
      <c r="V11" s="239"/>
      <c r="W11" s="239"/>
      <c r="X11" s="1"/>
      <c r="Y11" s="2"/>
    </row>
    <row r="12" spans="1:25" ht="24" customHeight="1">
      <c r="A12" s="400"/>
      <c r="B12" s="526"/>
      <c r="C12" s="402"/>
      <c r="D12" s="638"/>
      <c r="E12" s="41">
        <v>4</v>
      </c>
      <c r="F12" s="38" t="s">
        <v>1053</v>
      </c>
      <c r="G12" s="499"/>
      <c r="H12" s="527"/>
      <c r="J12" s="440"/>
      <c r="K12" s="1"/>
      <c r="L12" s="513"/>
      <c r="M12" s="440"/>
      <c r="N12" s="1"/>
      <c r="O12" s="239"/>
      <c r="P12" s="239"/>
      <c r="Q12" s="239"/>
      <c r="R12" s="239"/>
      <c r="S12" s="239"/>
      <c r="T12" s="239"/>
      <c r="U12" s="239"/>
      <c r="V12" s="239"/>
      <c r="W12" s="239"/>
      <c r="X12" s="1"/>
      <c r="Y12" s="2"/>
    </row>
    <row r="13" spans="1:25" ht="24" customHeight="1">
      <c r="A13" s="400"/>
      <c r="B13" s="526"/>
      <c r="C13" s="402"/>
      <c r="D13" s="638"/>
      <c r="E13" s="41">
        <v>5</v>
      </c>
      <c r="F13" s="38" t="s">
        <v>1054</v>
      </c>
      <c r="G13" s="499"/>
      <c r="H13" s="527"/>
      <c r="J13" s="440"/>
      <c r="K13" s="1"/>
      <c r="L13" s="513"/>
      <c r="M13" s="440"/>
      <c r="N13" s="1"/>
      <c r="O13" s="239"/>
      <c r="P13" s="239"/>
      <c r="Q13" s="239"/>
      <c r="R13" s="239"/>
      <c r="S13" s="239"/>
      <c r="T13" s="239"/>
      <c r="U13" s="239"/>
      <c r="V13" s="239"/>
      <c r="W13" s="239"/>
      <c r="X13" s="1"/>
      <c r="Y13" s="2"/>
    </row>
    <row r="14" spans="1:25" ht="24" customHeight="1">
      <c r="A14" s="400"/>
      <c r="B14" s="526"/>
      <c r="C14" s="402"/>
      <c r="D14" s="639"/>
      <c r="E14" s="41">
        <v>6</v>
      </c>
      <c r="F14" s="38" t="s">
        <v>1055</v>
      </c>
      <c r="G14" s="359"/>
      <c r="H14" s="527"/>
      <c r="J14" s="440"/>
      <c r="K14" s="1"/>
      <c r="L14" s="514"/>
      <c r="M14" s="440"/>
      <c r="N14" s="1"/>
      <c r="O14" s="239"/>
      <c r="P14" s="239"/>
      <c r="Q14" s="239"/>
      <c r="R14" s="239"/>
      <c r="S14" s="239"/>
      <c r="T14" s="239"/>
      <c r="U14" s="239"/>
      <c r="V14" s="239"/>
      <c r="W14" s="239"/>
      <c r="X14" s="1"/>
      <c r="Y14" s="2"/>
    </row>
    <row r="15" spans="1:25" ht="24" customHeight="1">
      <c r="A15" s="400">
        <v>3</v>
      </c>
      <c r="B15" s="526" t="s">
        <v>1056</v>
      </c>
      <c r="C15" s="402" t="s">
        <v>1047</v>
      </c>
      <c r="D15" s="637" t="s">
        <v>1721</v>
      </c>
      <c r="E15" s="41">
        <v>1</v>
      </c>
      <c r="F15" s="38" t="s">
        <v>1057</v>
      </c>
      <c r="G15" s="358" t="s">
        <v>1800</v>
      </c>
      <c r="H15" s="527"/>
      <c r="J15" s="440">
        <v>438.19</v>
      </c>
      <c r="K15" s="1"/>
      <c r="L15" s="512"/>
      <c r="M15" s="440" t="s">
        <v>221</v>
      </c>
      <c r="N15" s="1"/>
      <c r="O15" s="239"/>
      <c r="P15" s="239"/>
      <c r="Q15" s="239"/>
      <c r="R15" s="239"/>
      <c r="S15" s="239"/>
      <c r="T15" s="239"/>
      <c r="U15" s="239"/>
      <c r="V15" s="239"/>
      <c r="W15" s="239"/>
      <c r="X15" s="1"/>
      <c r="Y15" s="2"/>
    </row>
    <row r="16" spans="1:25" ht="24" customHeight="1">
      <c r="A16" s="400"/>
      <c r="B16" s="526"/>
      <c r="C16" s="402"/>
      <c r="D16" s="638"/>
      <c r="E16" s="41">
        <v>2</v>
      </c>
      <c r="F16" s="38" t="s">
        <v>1058</v>
      </c>
      <c r="G16" s="499"/>
      <c r="H16" s="527"/>
      <c r="J16" s="440"/>
      <c r="K16" s="1"/>
      <c r="L16" s="513"/>
      <c r="M16" s="440"/>
      <c r="N16" s="1"/>
      <c r="O16" s="239"/>
      <c r="P16" s="239"/>
      <c r="Q16" s="239"/>
      <c r="R16" s="239"/>
      <c r="S16" s="239"/>
      <c r="T16" s="239"/>
      <c r="U16" s="239"/>
      <c r="V16" s="239"/>
      <c r="W16" s="239"/>
      <c r="X16" s="1"/>
      <c r="Y16" s="2"/>
    </row>
    <row r="17" spans="1:25" ht="24" customHeight="1">
      <c r="A17" s="400"/>
      <c r="B17" s="526"/>
      <c r="C17" s="402"/>
      <c r="D17" s="638"/>
      <c r="E17" s="41">
        <v>3</v>
      </c>
      <c r="F17" s="38" t="s">
        <v>1059</v>
      </c>
      <c r="G17" s="499"/>
      <c r="H17" s="527"/>
      <c r="J17" s="440"/>
      <c r="K17" s="1"/>
      <c r="L17" s="513"/>
      <c r="M17" s="440"/>
      <c r="N17" s="1"/>
      <c r="O17" s="239"/>
      <c r="P17" s="239"/>
      <c r="Q17" s="239"/>
      <c r="R17" s="239"/>
      <c r="S17" s="239"/>
      <c r="T17" s="239"/>
      <c r="U17" s="239"/>
      <c r="V17" s="239"/>
      <c r="W17" s="239"/>
      <c r="X17" s="1"/>
      <c r="Y17" s="2"/>
    </row>
    <row r="18" spans="1:25" ht="24" customHeight="1">
      <c r="A18" s="400"/>
      <c r="B18" s="526"/>
      <c r="C18" s="402"/>
      <c r="D18" s="639"/>
      <c r="E18" s="41">
        <v>4</v>
      </c>
      <c r="F18" s="38" t="s">
        <v>1060</v>
      </c>
      <c r="G18" s="359"/>
      <c r="H18" s="527"/>
      <c r="J18" s="440"/>
      <c r="K18" s="1"/>
      <c r="L18" s="514"/>
      <c r="M18" s="440"/>
      <c r="N18" s="1"/>
      <c r="O18" s="239"/>
      <c r="P18" s="239"/>
      <c r="Q18" s="239"/>
      <c r="R18" s="239"/>
      <c r="S18" s="239"/>
      <c r="T18" s="239"/>
      <c r="U18" s="239"/>
      <c r="V18" s="239"/>
      <c r="W18" s="239"/>
      <c r="X18" s="1"/>
      <c r="Y18" s="2"/>
    </row>
    <row r="19" spans="1:25" ht="50.25" customHeight="1">
      <c r="A19" s="40">
        <v>4</v>
      </c>
      <c r="B19" s="34" t="s">
        <v>1061</v>
      </c>
      <c r="C19" s="41" t="s">
        <v>1047</v>
      </c>
      <c r="D19" s="206" t="s">
        <v>1722</v>
      </c>
      <c r="E19" s="41">
        <v>1</v>
      </c>
      <c r="F19" s="38" t="s">
        <v>1062</v>
      </c>
      <c r="G19" s="263" t="s">
        <v>1754</v>
      </c>
      <c r="H19" s="67"/>
      <c r="J19" s="33">
        <v>109.1</v>
      </c>
      <c r="K19" s="1"/>
      <c r="L19" s="263" t="s">
        <v>1814</v>
      </c>
      <c r="M19" s="33" t="s">
        <v>221</v>
      </c>
      <c r="N19" s="1"/>
      <c r="O19" s="240"/>
      <c r="P19" s="240">
        <v>1</v>
      </c>
      <c r="Q19" s="239"/>
      <c r="R19" s="239"/>
      <c r="S19" s="239"/>
      <c r="T19" s="239"/>
      <c r="U19" s="239"/>
      <c r="V19" s="239"/>
      <c r="W19" s="239"/>
      <c r="X19" s="1"/>
      <c r="Y19" s="2"/>
    </row>
    <row r="20" spans="1:25" ht="24" customHeight="1">
      <c r="A20" s="400">
        <v>5</v>
      </c>
      <c r="B20" s="526" t="s">
        <v>1063</v>
      </c>
      <c r="C20" s="402" t="s">
        <v>1064</v>
      </c>
      <c r="D20" s="631" t="s">
        <v>1723</v>
      </c>
      <c r="E20" s="41">
        <v>1</v>
      </c>
      <c r="F20" s="38" t="s">
        <v>1065</v>
      </c>
      <c r="G20" s="358" t="s">
        <v>1800</v>
      </c>
      <c r="H20" s="527"/>
      <c r="J20" s="440">
        <v>340.65</v>
      </c>
      <c r="K20" s="1"/>
      <c r="L20" s="263"/>
      <c r="M20" s="440" t="s">
        <v>221</v>
      </c>
      <c r="N20" s="1"/>
      <c r="O20" s="239"/>
      <c r="P20" s="239"/>
      <c r="Q20" s="239"/>
      <c r="R20" s="239"/>
      <c r="S20" s="239"/>
      <c r="T20" s="239"/>
      <c r="U20" s="239"/>
      <c r="V20" s="239"/>
      <c r="W20" s="239"/>
      <c r="X20" s="1"/>
      <c r="Y20" s="2"/>
    </row>
    <row r="21" spans="1:25" ht="24" customHeight="1">
      <c r="A21" s="400"/>
      <c r="B21" s="526"/>
      <c r="C21" s="402"/>
      <c r="D21" s="632"/>
      <c r="E21" s="41">
        <v>2</v>
      </c>
      <c r="F21" s="38" t="s">
        <v>1066</v>
      </c>
      <c r="G21" s="499"/>
      <c r="H21" s="527"/>
      <c r="J21" s="440"/>
      <c r="K21" s="1"/>
      <c r="L21" s="263"/>
      <c r="M21" s="440"/>
      <c r="N21" s="1"/>
      <c r="O21" s="239"/>
      <c r="P21" s="239"/>
      <c r="Q21" s="239"/>
      <c r="R21" s="239"/>
      <c r="S21" s="239"/>
      <c r="T21" s="239"/>
      <c r="U21" s="239"/>
      <c r="V21" s="239"/>
      <c r="W21" s="239"/>
      <c r="X21" s="1"/>
      <c r="Y21" s="2"/>
    </row>
    <row r="22" spans="1:25" ht="24" customHeight="1">
      <c r="A22" s="400"/>
      <c r="B22" s="526"/>
      <c r="C22" s="402"/>
      <c r="D22" s="633"/>
      <c r="E22" s="41">
        <v>3</v>
      </c>
      <c r="F22" s="38" t="s">
        <v>1067</v>
      </c>
      <c r="G22" s="359"/>
      <c r="H22" s="527"/>
      <c r="J22" s="440"/>
      <c r="K22" s="1"/>
      <c r="L22" s="263"/>
      <c r="M22" s="440"/>
      <c r="N22" s="1"/>
      <c r="O22" s="239"/>
      <c r="P22" s="239"/>
      <c r="Q22" s="239"/>
      <c r="R22" s="239"/>
      <c r="S22" s="239"/>
      <c r="T22" s="239"/>
      <c r="U22" s="239"/>
      <c r="V22" s="239"/>
      <c r="W22" s="239"/>
      <c r="X22" s="1"/>
      <c r="Y22" s="2"/>
    </row>
    <row r="23" spans="1:25" ht="24" customHeight="1">
      <c r="A23" s="400">
        <v>6</v>
      </c>
      <c r="B23" s="526" t="s">
        <v>1068</v>
      </c>
      <c r="C23" s="402" t="s">
        <v>1064</v>
      </c>
      <c r="D23" s="631" t="s">
        <v>1724</v>
      </c>
      <c r="E23" s="41">
        <v>1</v>
      </c>
      <c r="F23" s="38" t="s">
        <v>1069</v>
      </c>
      <c r="G23" s="358" t="s">
        <v>1800</v>
      </c>
      <c r="H23" s="527"/>
      <c r="J23" s="440">
        <v>339.68</v>
      </c>
      <c r="K23" s="1"/>
      <c r="L23" s="263"/>
      <c r="M23" s="440" t="s">
        <v>221</v>
      </c>
      <c r="N23" s="1"/>
      <c r="O23" s="239"/>
      <c r="P23" s="239"/>
      <c r="Q23" s="239"/>
      <c r="R23" s="239"/>
      <c r="S23" s="239"/>
      <c r="T23" s="239"/>
      <c r="U23" s="239"/>
      <c r="V23" s="239"/>
      <c r="W23" s="239"/>
      <c r="X23" s="1"/>
      <c r="Y23" s="2"/>
    </row>
    <row r="24" spans="1:25" ht="24" customHeight="1">
      <c r="A24" s="400"/>
      <c r="B24" s="526"/>
      <c r="C24" s="402"/>
      <c r="D24" s="632"/>
      <c r="E24" s="41">
        <v>2</v>
      </c>
      <c r="F24" s="38" t="s">
        <v>1070</v>
      </c>
      <c r="G24" s="499"/>
      <c r="H24" s="527"/>
      <c r="J24" s="440"/>
      <c r="K24" s="1"/>
      <c r="L24" s="263"/>
      <c r="M24" s="440"/>
      <c r="N24" s="1"/>
      <c r="O24" s="239"/>
      <c r="P24" s="239"/>
      <c r="Q24" s="239"/>
      <c r="R24" s="239"/>
      <c r="S24" s="239"/>
      <c r="T24" s="239"/>
      <c r="U24" s="239"/>
      <c r="V24" s="239"/>
      <c r="W24" s="239"/>
      <c r="X24" s="1"/>
      <c r="Y24" s="2"/>
    </row>
    <row r="25" spans="1:25" ht="24" customHeight="1">
      <c r="A25" s="400"/>
      <c r="B25" s="526"/>
      <c r="C25" s="402"/>
      <c r="D25" s="633"/>
      <c r="E25" s="41">
        <v>3</v>
      </c>
      <c r="F25" s="38" t="s">
        <v>1071</v>
      </c>
      <c r="G25" s="359"/>
      <c r="H25" s="527"/>
      <c r="J25" s="440"/>
      <c r="K25" s="1"/>
      <c r="L25" s="263"/>
      <c r="M25" s="440"/>
      <c r="N25" s="1"/>
      <c r="O25" s="239"/>
      <c r="P25" s="239"/>
      <c r="Q25" s="239"/>
      <c r="R25" s="239"/>
      <c r="S25" s="239"/>
      <c r="T25" s="239"/>
      <c r="U25" s="239"/>
      <c r="V25" s="239"/>
      <c r="W25" s="239"/>
      <c r="X25" s="1"/>
      <c r="Y25" s="2"/>
    </row>
    <row r="26" spans="1:25" ht="24" customHeight="1">
      <c r="A26" s="400">
        <v>7</v>
      </c>
      <c r="B26" s="526" t="s">
        <v>1072</v>
      </c>
      <c r="C26" s="402" t="s">
        <v>1064</v>
      </c>
      <c r="D26" s="631" t="s">
        <v>1725</v>
      </c>
      <c r="E26" s="41">
        <v>1</v>
      </c>
      <c r="F26" s="38" t="s">
        <v>1073</v>
      </c>
      <c r="G26" s="358" t="s">
        <v>1800</v>
      </c>
      <c r="H26" s="527"/>
      <c r="J26" s="440">
        <v>557.96</v>
      </c>
      <c r="K26" s="1"/>
      <c r="L26" s="263"/>
      <c r="M26" s="440" t="s">
        <v>221</v>
      </c>
      <c r="N26" s="1"/>
      <c r="O26" s="239"/>
      <c r="P26" s="239"/>
      <c r="Q26" s="239"/>
      <c r="R26" s="239"/>
      <c r="S26" s="239"/>
      <c r="T26" s="239"/>
      <c r="U26" s="239"/>
      <c r="V26" s="239"/>
      <c r="W26" s="239"/>
      <c r="X26" s="1"/>
      <c r="Y26" s="2"/>
    </row>
    <row r="27" spans="1:25" ht="24" customHeight="1">
      <c r="A27" s="400"/>
      <c r="B27" s="526"/>
      <c r="C27" s="402"/>
      <c r="D27" s="632"/>
      <c r="E27" s="41">
        <v>2</v>
      </c>
      <c r="F27" s="38" t="s">
        <v>1074</v>
      </c>
      <c r="G27" s="499"/>
      <c r="H27" s="527"/>
      <c r="J27" s="440"/>
      <c r="K27" s="1"/>
      <c r="L27" s="263"/>
      <c r="M27" s="440"/>
      <c r="N27" s="1"/>
      <c r="O27" s="239"/>
      <c r="P27" s="239"/>
      <c r="Q27" s="239"/>
      <c r="R27" s="239"/>
      <c r="S27" s="239"/>
      <c r="T27" s="239"/>
      <c r="U27" s="239"/>
      <c r="V27" s="239"/>
      <c r="W27" s="239"/>
      <c r="X27" s="1"/>
      <c r="Y27" s="2"/>
    </row>
    <row r="28" spans="1:25" ht="24" customHeight="1">
      <c r="A28" s="400"/>
      <c r="B28" s="526"/>
      <c r="C28" s="402"/>
      <c r="D28" s="632"/>
      <c r="E28" s="41">
        <v>3</v>
      </c>
      <c r="F28" s="38" t="s">
        <v>1075</v>
      </c>
      <c r="G28" s="499"/>
      <c r="H28" s="527"/>
      <c r="J28" s="440"/>
      <c r="K28" s="1"/>
      <c r="L28" s="263"/>
      <c r="M28" s="440"/>
      <c r="N28" s="1"/>
      <c r="O28" s="239"/>
      <c r="P28" s="239"/>
      <c r="Q28" s="239"/>
      <c r="R28" s="239"/>
      <c r="S28" s="239"/>
      <c r="T28" s="239"/>
      <c r="U28" s="239"/>
      <c r="V28" s="239"/>
      <c r="W28" s="239"/>
      <c r="X28" s="1"/>
      <c r="Y28" s="2"/>
    </row>
    <row r="29" spans="1:25" ht="24" customHeight="1">
      <c r="A29" s="400"/>
      <c r="B29" s="526"/>
      <c r="C29" s="402"/>
      <c r="D29" s="632"/>
      <c r="E29" s="41">
        <v>4</v>
      </c>
      <c r="F29" s="38" t="s">
        <v>1076</v>
      </c>
      <c r="G29" s="499"/>
      <c r="H29" s="527"/>
      <c r="J29" s="440"/>
      <c r="K29" s="1"/>
      <c r="L29" s="263"/>
      <c r="M29" s="440"/>
      <c r="N29" s="1"/>
      <c r="O29" s="239"/>
      <c r="P29" s="239"/>
      <c r="Q29" s="239"/>
      <c r="R29" s="239"/>
      <c r="S29" s="239"/>
      <c r="T29" s="239"/>
      <c r="U29" s="239"/>
      <c r="V29" s="239"/>
      <c r="W29" s="239"/>
      <c r="X29" s="1"/>
      <c r="Y29" s="2"/>
    </row>
    <row r="30" spans="1:25" ht="24" customHeight="1">
      <c r="A30" s="400"/>
      <c r="B30" s="526"/>
      <c r="C30" s="402"/>
      <c r="D30" s="633"/>
      <c r="E30" s="41">
        <v>5</v>
      </c>
      <c r="F30" s="38" t="s">
        <v>1077</v>
      </c>
      <c r="G30" s="359"/>
      <c r="H30" s="527"/>
      <c r="J30" s="440"/>
      <c r="K30" s="1"/>
      <c r="L30" s="263"/>
      <c r="M30" s="440"/>
      <c r="N30" s="1"/>
      <c r="O30" s="239"/>
      <c r="P30" s="239"/>
      <c r="Q30" s="239"/>
      <c r="R30" s="239"/>
      <c r="S30" s="239"/>
      <c r="T30" s="239"/>
      <c r="U30" s="239"/>
      <c r="V30" s="239"/>
      <c r="W30" s="239"/>
      <c r="X30" s="1"/>
      <c r="Y30" s="2"/>
    </row>
    <row r="31" spans="1:25" ht="24" customHeight="1">
      <c r="A31" s="400">
        <v>8</v>
      </c>
      <c r="B31" s="526" t="s">
        <v>1078</v>
      </c>
      <c r="C31" s="402" t="s">
        <v>1064</v>
      </c>
      <c r="D31" s="631" t="s">
        <v>1726</v>
      </c>
      <c r="E31" s="41">
        <v>1</v>
      </c>
      <c r="F31" s="38" t="s">
        <v>1079</v>
      </c>
      <c r="G31" s="358" t="s">
        <v>1800</v>
      </c>
      <c r="H31" s="527"/>
      <c r="J31" s="440">
        <v>332.21</v>
      </c>
      <c r="K31" s="1"/>
      <c r="L31" s="263"/>
      <c r="M31" s="440" t="s">
        <v>221</v>
      </c>
      <c r="N31" s="1"/>
      <c r="O31" s="239"/>
      <c r="P31" s="239"/>
      <c r="Q31" s="239"/>
      <c r="R31" s="239"/>
      <c r="S31" s="239"/>
      <c r="T31" s="239"/>
      <c r="U31" s="239"/>
      <c r="V31" s="239"/>
      <c r="W31" s="239"/>
      <c r="X31" s="1"/>
      <c r="Y31" s="2"/>
    </row>
    <row r="32" spans="1:25" ht="24" customHeight="1">
      <c r="A32" s="400"/>
      <c r="B32" s="526"/>
      <c r="C32" s="402"/>
      <c r="D32" s="632"/>
      <c r="E32" s="41">
        <v>2</v>
      </c>
      <c r="F32" s="38" t="s">
        <v>1080</v>
      </c>
      <c r="G32" s="499"/>
      <c r="H32" s="527"/>
      <c r="J32" s="440"/>
      <c r="K32" s="1"/>
      <c r="L32" s="263"/>
      <c r="M32" s="440"/>
      <c r="N32" s="1"/>
      <c r="O32" s="239"/>
      <c r="P32" s="239"/>
      <c r="Q32" s="239"/>
      <c r="R32" s="239"/>
      <c r="S32" s="239"/>
      <c r="T32" s="239"/>
      <c r="U32" s="239"/>
      <c r="V32" s="239"/>
      <c r="W32" s="239"/>
      <c r="X32" s="1"/>
      <c r="Y32" s="2"/>
    </row>
    <row r="33" spans="1:25" ht="24" customHeight="1">
      <c r="A33" s="400"/>
      <c r="B33" s="526"/>
      <c r="C33" s="402"/>
      <c r="D33" s="633"/>
      <c r="E33" s="41">
        <v>3</v>
      </c>
      <c r="F33" s="38" t="s">
        <v>1081</v>
      </c>
      <c r="G33" s="359"/>
      <c r="H33" s="527"/>
      <c r="J33" s="440"/>
      <c r="K33" s="1"/>
      <c r="L33" s="263"/>
      <c r="M33" s="440"/>
      <c r="N33" s="1"/>
      <c r="O33" s="239"/>
      <c r="P33" s="239"/>
      <c r="Q33" s="239"/>
      <c r="R33" s="239"/>
      <c r="S33" s="239"/>
      <c r="T33" s="239"/>
      <c r="U33" s="239"/>
      <c r="V33" s="239"/>
      <c r="W33" s="239"/>
      <c r="X33" s="1"/>
      <c r="Y33" s="2"/>
    </row>
    <row r="34" spans="1:25" ht="36" customHeight="1">
      <c r="A34" s="400">
        <v>9</v>
      </c>
      <c r="B34" s="526" t="s">
        <v>1082</v>
      </c>
      <c r="C34" s="402" t="s">
        <v>1064</v>
      </c>
      <c r="D34" s="631" t="s">
        <v>1727</v>
      </c>
      <c r="E34" s="41">
        <v>1</v>
      </c>
      <c r="F34" s="38" t="s">
        <v>1083</v>
      </c>
      <c r="G34" s="512" t="s">
        <v>1755</v>
      </c>
      <c r="H34" s="527"/>
      <c r="J34" s="440">
        <v>337.09</v>
      </c>
      <c r="K34" s="1"/>
      <c r="L34" s="512" t="s">
        <v>1814</v>
      </c>
      <c r="M34" s="440" t="s">
        <v>221</v>
      </c>
      <c r="N34" s="1"/>
      <c r="O34" s="240"/>
      <c r="P34" s="240">
        <v>1</v>
      </c>
      <c r="Q34" s="239"/>
      <c r="R34" s="239"/>
      <c r="S34" s="239"/>
      <c r="T34" s="239"/>
      <c r="U34" s="239"/>
      <c r="V34" s="239"/>
      <c r="W34" s="239"/>
      <c r="X34" s="1"/>
      <c r="Y34" s="2"/>
    </row>
    <row r="35" spans="1:25" ht="24" customHeight="1">
      <c r="A35" s="400"/>
      <c r="B35" s="526"/>
      <c r="C35" s="402"/>
      <c r="D35" s="632"/>
      <c r="E35" s="41">
        <v>2</v>
      </c>
      <c r="F35" s="38" t="s">
        <v>1084</v>
      </c>
      <c r="G35" s="513"/>
      <c r="H35" s="527"/>
      <c r="J35" s="440"/>
      <c r="K35" s="1"/>
      <c r="L35" s="513"/>
      <c r="M35" s="440"/>
      <c r="N35" s="1"/>
      <c r="O35" s="240"/>
      <c r="P35" s="240">
        <v>1</v>
      </c>
      <c r="Q35" s="239"/>
      <c r="R35" s="239"/>
      <c r="S35" s="239"/>
      <c r="T35" s="239"/>
      <c r="U35" s="239"/>
      <c r="V35" s="239"/>
      <c r="W35" s="239"/>
      <c r="X35" s="1"/>
      <c r="Y35" s="2"/>
    </row>
    <row r="36" spans="1:25" ht="24" customHeight="1">
      <c r="A36" s="400"/>
      <c r="B36" s="526"/>
      <c r="C36" s="402"/>
      <c r="D36" s="633"/>
      <c r="E36" s="41">
        <v>3</v>
      </c>
      <c r="F36" s="38" t="s">
        <v>1085</v>
      </c>
      <c r="G36" s="514"/>
      <c r="H36" s="527"/>
      <c r="J36" s="440"/>
      <c r="K36" s="1"/>
      <c r="L36" s="514"/>
      <c r="M36" s="440"/>
      <c r="N36" s="1"/>
      <c r="O36" s="240"/>
      <c r="P36" s="240"/>
      <c r="Q36" s="240">
        <v>1</v>
      </c>
      <c r="R36" s="239"/>
      <c r="S36" s="239"/>
      <c r="T36" s="239"/>
      <c r="U36" s="239"/>
      <c r="V36" s="239"/>
      <c r="W36" s="239"/>
      <c r="X36" s="1"/>
      <c r="Y36" s="2"/>
    </row>
    <row r="37" spans="1:25" ht="24" customHeight="1">
      <c r="A37" s="400">
        <v>10</v>
      </c>
      <c r="B37" s="526" t="s">
        <v>1086</v>
      </c>
      <c r="C37" s="402" t="s">
        <v>1064</v>
      </c>
      <c r="D37" s="631" t="s">
        <v>1728</v>
      </c>
      <c r="E37" s="41">
        <v>1</v>
      </c>
      <c r="F37" s="38" t="s">
        <v>1087</v>
      </c>
      <c r="G37" s="358" t="s">
        <v>1800</v>
      </c>
      <c r="H37" s="527"/>
      <c r="J37" s="440">
        <v>565.95000000000005</v>
      </c>
      <c r="K37" s="1"/>
      <c r="L37" s="263"/>
      <c r="M37" s="440" t="s">
        <v>221</v>
      </c>
      <c r="N37" s="1"/>
      <c r="O37" s="239"/>
      <c r="P37" s="239"/>
      <c r="Q37" s="239"/>
      <c r="R37" s="239"/>
      <c r="S37" s="239"/>
      <c r="T37" s="239"/>
      <c r="U37" s="239"/>
      <c r="V37" s="239"/>
      <c r="W37" s="239"/>
      <c r="X37" s="1"/>
      <c r="Y37" s="2"/>
    </row>
    <row r="38" spans="1:25" ht="24" customHeight="1">
      <c r="A38" s="400"/>
      <c r="B38" s="526"/>
      <c r="C38" s="402"/>
      <c r="D38" s="632"/>
      <c r="E38" s="41">
        <v>2</v>
      </c>
      <c r="F38" s="38" t="s">
        <v>1088</v>
      </c>
      <c r="G38" s="499"/>
      <c r="H38" s="527"/>
      <c r="J38" s="440"/>
      <c r="K38" s="1"/>
      <c r="L38" s="263"/>
      <c r="M38" s="440"/>
      <c r="N38" s="1"/>
      <c r="O38" s="239"/>
      <c r="P38" s="239"/>
      <c r="Q38" s="239"/>
      <c r="R38" s="239"/>
      <c r="S38" s="239"/>
      <c r="T38" s="239"/>
      <c r="U38" s="239"/>
      <c r="V38" s="239"/>
      <c r="W38" s="239"/>
      <c r="X38" s="1"/>
      <c r="Y38" s="2"/>
    </row>
    <row r="39" spans="1:25" ht="24" customHeight="1">
      <c r="A39" s="400"/>
      <c r="B39" s="526"/>
      <c r="C39" s="402"/>
      <c r="D39" s="632"/>
      <c r="E39" s="41">
        <v>3</v>
      </c>
      <c r="F39" s="38" t="s">
        <v>1089</v>
      </c>
      <c r="G39" s="499"/>
      <c r="H39" s="527"/>
      <c r="J39" s="440"/>
      <c r="K39" s="1"/>
      <c r="L39" s="263"/>
      <c r="M39" s="440"/>
      <c r="N39" s="1"/>
      <c r="O39" s="239"/>
      <c r="P39" s="239"/>
      <c r="Q39" s="239"/>
      <c r="R39" s="239"/>
      <c r="S39" s="239"/>
      <c r="T39" s="239"/>
      <c r="U39" s="239"/>
      <c r="V39" s="239"/>
      <c r="W39" s="239"/>
      <c r="X39" s="1"/>
      <c r="Y39" s="2"/>
    </row>
    <row r="40" spans="1:25" ht="24" customHeight="1">
      <c r="A40" s="400"/>
      <c r="B40" s="526"/>
      <c r="C40" s="402"/>
      <c r="D40" s="632"/>
      <c r="E40" s="41">
        <v>4</v>
      </c>
      <c r="F40" s="38" t="s">
        <v>1090</v>
      </c>
      <c r="G40" s="499"/>
      <c r="H40" s="527"/>
      <c r="J40" s="440"/>
      <c r="K40" s="1"/>
      <c r="L40" s="263"/>
      <c r="M40" s="440"/>
      <c r="N40" s="1"/>
      <c r="O40" s="239"/>
      <c r="P40" s="239"/>
      <c r="Q40" s="239"/>
      <c r="R40" s="239"/>
      <c r="S40" s="239"/>
      <c r="T40" s="239"/>
      <c r="U40" s="239"/>
      <c r="V40" s="239"/>
      <c r="W40" s="239"/>
      <c r="X40" s="1"/>
      <c r="Y40" s="2"/>
    </row>
    <row r="41" spans="1:25" ht="24" customHeight="1">
      <c r="A41" s="400"/>
      <c r="B41" s="526"/>
      <c r="C41" s="402"/>
      <c r="D41" s="633"/>
      <c r="E41" s="41">
        <v>5</v>
      </c>
      <c r="F41" s="38" t="s">
        <v>1091</v>
      </c>
      <c r="G41" s="359"/>
      <c r="H41" s="527"/>
      <c r="J41" s="440"/>
      <c r="K41" s="1"/>
      <c r="L41" s="263"/>
      <c r="M41" s="440"/>
      <c r="N41" s="1"/>
      <c r="O41" s="239"/>
      <c r="P41" s="239"/>
      <c r="Q41" s="239"/>
      <c r="R41" s="239"/>
      <c r="S41" s="239"/>
      <c r="T41" s="239"/>
      <c r="U41" s="239"/>
      <c r="V41" s="239"/>
      <c r="W41" s="239"/>
      <c r="X41" s="1"/>
      <c r="Y41" s="2"/>
    </row>
    <row r="42" spans="1:25" ht="33.75" customHeight="1">
      <c r="A42" s="40">
        <v>11</v>
      </c>
      <c r="B42" s="34" t="s">
        <v>1092</v>
      </c>
      <c r="C42" s="41" t="s">
        <v>1064</v>
      </c>
      <c r="D42" s="207" t="s">
        <v>1729</v>
      </c>
      <c r="E42" s="41">
        <v>1</v>
      </c>
      <c r="F42" s="38" t="s">
        <v>1093</v>
      </c>
      <c r="G42" s="263" t="s">
        <v>1812</v>
      </c>
      <c r="H42" s="67"/>
      <c r="J42" s="33">
        <v>106.38</v>
      </c>
      <c r="K42" s="1"/>
      <c r="L42" s="263" t="s">
        <v>1814</v>
      </c>
      <c r="M42" s="33" t="s">
        <v>221</v>
      </c>
      <c r="N42" s="1"/>
      <c r="O42" s="240"/>
      <c r="P42" s="240"/>
      <c r="Q42" s="240">
        <v>1</v>
      </c>
      <c r="R42" s="239"/>
      <c r="S42" s="239"/>
      <c r="T42" s="239"/>
      <c r="U42" s="239"/>
      <c r="V42" s="239"/>
      <c r="W42" s="239"/>
      <c r="X42" s="1"/>
      <c r="Y42" s="2"/>
    </row>
    <row r="43" spans="1:25" ht="24" customHeight="1">
      <c r="A43" s="400">
        <v>12</v>
      </c>
      <c r="B43" s="526" t="s">
        <v>1094</v>
      </c>
      <c r="C43" s="402" t="s">
        <v>1064</v>
      </c>
      <c r="D43" s="631" t="s">
        <v>1730</v>
      </c>
      <c r="E43" s="41">
        <v>1</v>
      </c>
      <c r="F43" s="38" t="s">
        <v>1095</v>
      </c>
      <c r="G43" s="358" t="s">
        <v>1800</v>
      </c>
      <c r="H43" s="527"/>
      <c r="J43" s="440">
        <v>452.14</v>
      </c>
      <c r="K43" s="1"/>
      <c r="L43" s="263"/>
      <c r="M43" s="440" t="s">
        <v>221</v>
      </c>
      <c r="N43" s="1"/>
      <c r="O43" s="239"/>
      <c r="P43" s="239"/>
      <c r="Q43" s="239"/>
      <c r="R43" s="239"/>
      <c r="S43" s="239"/>
      <c r="T43" s="239"/>
      <c r="U43" s="239"/>
      <c r="V43" s="239"/>
      <c r="W43" s="239"/>
      <c r="X43" s="1"/>
      <c r="Y43" s="2"/>
    </row>
    <row r="44" spans="1:25" ht="24" customHeight="1">
      <c r="A44" s="400"/>
      <c r="B44" s="526"/>
      <c r="C44" s="402"/>
      <c r="D44" s="632"/>
      <c r="E44" s="41">
        <v>2</v>
      </c>
      <c r="F44" s="38" t="s">
        <v>1096</v>
      </c>
      <c r="G44" s="499"/>
      <c r="H44" s="527"/>
      <c r="J44" s="440"/>
      <c r="K44" s="1"/>
      <c r="L44" s="263"/>
      <c r="M44" s="440"/>
      <c r="N44" s="1"/>
      <c r="O44" s="239"/>
      <c r="P44" s="239"/>
      <c r="Q44" s="239"/>
      <c r="R44" s="239"/>
      <c r="S44" s="239"/>
      <c r="T44" s="239"/>
      <c r="U44" s="239"/>
      <c r="V44" s="239"/>
      <c r="W44" s="239"/>
      <c r="X44" s="1"/>
      <c r="Y44" s="2"/>
    </row>
    <row r="45" spans="1:25" ht="24" customHeight="1">
      <c r="A45" s="400"/>
      <c r="B45" s="526"/>
      <c r="C45" s="402"/>
      <c r="D45" s="632"/>
      <c r="E45" s="41">
        <v>3</v>
      </c>
      <c r="F45" s="38" t="s">
        <v>1097</v>
      </c>
      <c r="G45" s="499"/>
      <c r="H45" s="527"/>
      <c r="J45" s="440"/>
      <c r="K45" s="1"/>
      <c r="L45" s="263"/>
      <c r="M45" s="440"/>
      <c r="N45" s="1"/>
      <c r="O45" s="239"/>
      <c r="P45" s="239"/>
      <c r="Q45" s="239"/>
      <c r="R45" s="239"/>
      <c r="S45" s="239"/>
      <c r="T45" s="239"/>
      <c r="U45" s="239"/>
      <c r="V45" s="239"/>
      <c r="W45" s="239"/>
      <c r="X45" s="1"/>
      <c r="Y45" s="2"/>
    </row>
    <row r="46" spans="1:25" ht="24" customHeight="1">
      <c r="A46" s="400"/>
      <c r="B46" s="526"/>
      <c r="C46" s="402"/>
      <c r="D46" s="633"/>
      <c r="E46" s="41">
        <v>4</v>
      </c>
      <c r="F46" s="38" t="s">
        <v>1098</v>
      </c>
      <c r="G46" s="359"/>
      <c r="H46" s="527"/>
      <c r="J46" s="440"/>
      <c r="K46" s="1"/>
      <c r="L46" s="263"/>
      <c r="M46" s="440"/>
      <c r="N46" s="1"/>
      <c r="O46" s="239"/>
      <c r="P46" s="239"/>
      <c r="Q46" s="239"/>
      <c r="R46" s="239"/>
      <c r="S46" s="239"/>
      <c r="T46" s="239"/>
      <c r="U46" s="239"/>
      <c r="V46" s="239"/>
      <c r="W46" s="239"/>
      <c r="X46" s="1"/>
      <c r="Y46" s="2"/>
    </row>
    <row r="47" spans="1:25" ht="24" customHeight="1">
      <c r="A47" s="400">
        <v>13</v>
      </c>
      <c r="B47" s="526" t="s">
        <v>1099</v>
      </c>
      <c r="C47" s="402" t="s">
        <v>1064</v>
      </c>
      <c r="D47" s="634" t="s">
        <v>1731</v>
      </c>
      <c r="E47" s="41">
        <v>1</v>
      </c>
      <c r="F47" s="71" t="s">
        <v>1100</v>
      </c>
      <c r="G47" s="358" t="s">
        <v>1800</v>
      </c>
      <c r="H47" s="527"/>
      <c r="J47" s="440">
        <v>449.51</v>
      </c>
      <c r="K47" s="1"/>
      <c r="L47" s="263"/>
      <c r="M47" s="440" t="s">
        <v>221</v>
      </c>
      <c r="N47" s="1"/>
      <c r="O47" s="239"/>
      <c r="P47" s="239"/>
      <c r="Q47" s="239"/>
      <c r="R47" s="239"/>
      <c r="S47" s="239"/>
      <c r="T47" s="239"/>
      <c r="U47" s="239"/>
      <c r="V47" s="239"/>
      <c r="W47" s="239"/>
      <c r="X47" s="1"/>
      <c r="Y47" s="2"/>
    </row>
    <row r="48" spans="1:25" ht="24" customHeight="1">
      <c r="A48" s="400"/>
      <c r="B48" s="526"/>
      <c r="C48" s="402"/>
      <c r="D48" s="635"/>
      <c r="E48" s="41">
        <v>2</v>
      </c>
      <c r="F48" s="38" t="s">
        <v>1101</v>
      </c>
      <c r="G48" s="499"/>
      <c r="H48" s="527"/>
      <c r="J48" s="440"/>
      <c r="K48" s="1"/>
      <c r="L48" s="263"/>
      <c r="M48" s="440"/>
      <c r="N48" s="1"/>
      <c r="O48" s="239"/>
      <c r="P48" s="239"/>
      <c r="Q48" s="239"/>
      <c r="R48" s="239"/>
      <c r="S48" s="239"/>
      <c r="T48" s="239"/>
      <c r="U48" s="239"/>
      <c r="V48" s="239"/>
      <c r="W48" s="239"/>
      <c r="X48" s="1"/>
      <c r="Y48" s="2"/>
    </row>
    <row r="49" spans="1:25" ht="24" customHeight="1">
      <c r="A49" s="400"/>
      <c r="B49" s="526"/>
      <c r="C49" s="402"/>
      <c r="D49" s="635"/>
      <c r="E49" s="41">
        <v>3</v>
      </c>
      <c r="F49" s="38" t="s">
        <v>1102</v>
      </c>
      <c r="G49" s="499"/>
      <c r="H49" s="527"/>
      <c r="J49" s="440"/>
      <c r="K49" s="1"/>
      <c r="L49" s="263"/>
      <c r="M49" s="440"/>
      <c r="N49" s="1"/>
      <c r="O49" s="239"/>
      <c r="P49" s="239"/>
      <c r="Q49" s="239"/>
      <c r="R49" s="239"/>
      <c r="S49" s="239"/>
      <c r="T49" s="239"/>
      <c r="U49" s="239"/>
      <c r="V49" s="239"/>
      <c r="W49" s="239"/>
      <c r="X49" s="1"/>
      <c r="Y49" s="2"/>
    </row>
    <row r="50" spans="1:25" ht="24" customHeight="1">
      <c r="A50" s="400"/>
      <c r="B50" s="526"/>
      <c r="C50" s="402"/>
      <c r="D50" s="636"/>
      <c r="E50" s="41">
        <v>4</v>
      </c>
      <c r="F50" s="38" t="s">
        <v>1103</v>
      </c>
      <c r="G50" s="359"/>
      <c r="H50" s="527"/>
      <c r="J50" s="440"/>
      <c r="K50" s="1"/>
      <c r="L50" s="263"/>
      <c r="M50" s="440"/>
      <c r="N50" s="1"/>
      <c r="O50" s="239"/>
      <c r="P50" s="239"/>
      <c r="Q50" s="239"/>
      <c r="R50" s="239"/>
      <c r="S50" s="239"/>
      <c r="T50" s="239"/>
      <c r="U50" s="239"/>
      <c r="V50" s="239"/>
      <c r="W50" s="239"/>
      <c r="X50" s="1"/>
      <c r="Y50" s="2"/>
    </row>
    <row r="51" spans="1:25" ht="40.5" customHeight="1">
      <c r="A51" s="40">
        <v>14</v>
      </c>
      <c r="B51" s="34" t="s">
        <v>1104</v>
      </c>
      <c r="C51" s="41" t="s">
        <v>1064</v>
      </c>
      <c r="D51" s="207" t="s">
        <v>1732</v>
      </c>
      <c r="E51" s="41">
        <v>1</v>
      </c>
      <c r="F51" s="38" t="s">
        <v>1105</v>
      </c>
      <c r="G51" s="263" t="s">
        <v>1756</v>
      </c>
      <c r="H51" s="67"/>
      <c r="J51" s="33">
        <v>113.49</v>
      </c>
      <c r="K51" s="1"/>
      <c r="L51" s="263" t="s">
        <v>1814</v>
      </c>
      <c r="M51" s="33" t="s">
        <v>221</v>
      </c>
      <c r="N51" s="1"/>
      <c r="O51" s="240"/>
      <c r="P51" s="240"/>
      <c r="Q51" s="240">
        <v>1</v>
      </c>
      <c r="R51" s="239"/>
      <c r="S51" s="239"/>
      <c r="T51" s="239"/>
      <c r="U51" s="239"/>
      <c r="V51" s="239"/>
      <c r="W51" s="239"/>
      <c r="X51" s="1"/>
      <c r="Y51" s="2"/>
    </row>
    <row r="52" spans="1:25" ht="36.75" customHeight="1">
      <c r="A52" s="400">
        <v>15</v>
      </c>
      <c r="B52" s="526" t="s">
        <v>1106</v>
      </c>
      <c r="C52" s="402" t="s">
        <v>1064</v>
      </c>
      <c r="D52" s="631" t="s">
        <v>1733</v>
      </c>
      <c r="E52" s="41">
        <v>1</v>
      </c>
      <c r="F52" s="38" t="s">
        <v>1107</v>
      </c>
      <c r="G52" s="512" t="s">
        <v>1757</v>
      </c>
      <c r="H52" s="527"/>
      <c r="J52" s="440">
        <v>334.39</v>
      </c>
      <c r="K52" s="1"/>
      <c r="L52" s="512" t="s">
        <v>1814</v>
      </c>
      <c r="M52" s="440" t="s">
        <v>221</v>
      </c>
      <c r="N52" s="1">
        <v>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1"/>
      <c r="Y52" s="2" t="s">
        <v>1813</v>
      </c>
    </row>
    <row r="53" spans="1:25" ht="24" customHeight="1">
      <c r="A53" s="400"/>
      <c r="B53" s="526"/>
      <c r="C53" s="402"/>
      <c r="D53" s="632"/>
      <c r="E53" s="41">
        <v>2</v>
      </c>
      <c r="F53" s="38" t="s">
        <v>1108</v>
      </c>
      <c r="G53" s="513"/>
      <c r="H53" s="527"/>
      <c r="J53" s="440"/>
      <c r="K53" s="1"/>
      <c r="L53" s="513"/>
      <c r="M53" s="440"/>
      <c r="N53" s="1"/>
      <c r="O53" s="240"/>
      <c r="P53" s="240">
        <v>1</v>
      </c>
      <c r="Q53" s="239"/>
      <c r="R53" s="239"/>
      <c r="S53" s="239"/>
      <c r="T53" s="239"/>
      <c r="U53" s="239"/>
      <c r="V53" s="239"/>
      <c r="W53" s="239"/>
      <c r="X53" s="1"/>
      <c r="Y53" s="2" t="s">
        <v>1813</v>
      </c>
    </row>
    <row r="54" spans="1:25" ht="24" customHeight="1">
      <c r="A54" s="400"/>
      <c r="B54" s="526"/>
      <c r="C54" s="402"/>
      <c r="D54" s="633"/>
      <c r="E54" s="41">
        <v>3</v>
      </c>
      <c r="F54" s="38" t="s">
        <v>737</v>
      </c>
      <c r="G54" s="514"/>
      <c r="H54" s="527"/>
      <c r="J54" s="440"/>
      <c r="K54" s="1"/>
      <c r="L54" s="514"/>
      <c r="M54" s="440"/>
      <c r="N54" s="1"/>
      <c r="O54" s="240"/>
      <c r="P54" s="240">
        <v>1</v>
      </c>
      <c r="Q54" s="239"/>
      <c r="R54" s="239"/>
      <c r="S54" s="239"/>
      <c r="T54" s="239"/>
      <c r="U54" s="239"/>
      <c r="V54" s="239"/>
      <c r="W54" s="239"/>
      <c r="X54" s="1"/>
      <c r="Y54" s="2"/>
    </row>
    <row r="55" spans="1:25" ht="24" customHeight="1">
      <c r="A55" s="400">
        <v>16</v>
      </c>
      <c r="B55" s="526" t="s">
        <v>1109</v>
      </c>
      <c r="C55" s="402" t="s">
        <v>1064</v>
      </c>
      <c r="D55" s="631" t="s">
        <v>1734</v>
      </c>
      <c r="E55" s="41">
        <v>1</v>
      </c>
      <c r="F55" s="38" t="s">
        <v>1110</v>
      </c>
      <c r="G55" s="358" t="s">
        <v>1800</v>
      </c>
      <c r="H55" s="527"/>
      <c r="J55" s="440">
        <v>444.88</v>
      </c>
      <c r="K55" s="1"/>
      <c r="L55" s="263"/>
      <c r="M55" s="440" t="s">
        <v>221</v>
      </c>
      <c r="N55" s="1"/>
      <c r="O55" s="239"/>
      <c r="P55" s="239"/>
      <c r="Q55" s="239"/>
      <c r="R55" s="239"/>
      <c r="S55" s="239"/>
      <c r="T55" s="239"/>
      <c r="U55" s="239"/>
      <c r="V55" s="239"/>
      <c r="W55" s="239"/>
      <c r="X55" s="1"/>
      <c r="Y55" s="2"/>
    </row>
    <row r="56" spans="1:25" ht="24" customHeight="1">
      <c r="A56" s="400"/>
      <c r="B56" s="526"/>
      <c r="C56" s="402"/>
      <c r="D56" s="632"/>
      <c r="E56" s="41">
        <v>2</v>
      </c>
      <c r="F56" s="38" t="s">
        <v>1111</v>
      </c>
      <c r="G56" s="499"/>
      <c r="H56" s="527"/>
      <c r="J56" s="440"/>
      <c r="K56" s="1"/>
      <c r="L56" s="263"/>
      <c r="M56" s="440"/>
      <c r="N56" s="1"/>
      <c r="O56" s="239"/>
      <c r="P56" s="239"/>
      <c r="Q56" s="239"/>
      <c r="R56" s="239"/>
      <c r="S56" s="239"/>
      <c r="T56" s="239"/>
      <c r="U56" s="239"/>
      <c r="V56" s="239"/>
      <c r="W56" s="239"/>
      <c r="X56" s="1"/>
      <c r="Y56" s="2"/>
    </row>
    <row r="57" spans="1:25" ht="24" customHeight="1">
      <c r="A57" s="400"/>
      <c r="B57" s="526"/>
      <c r="C57" s="402"/>
      <c r="D57" s="632"/>
      <c r="E57" s="41">
        <v>3</v>
      </c>
      <c r="F57" s="38" t="s">
        <v>1112</v>
      </c>
      <c r="G57" s="499"/>
      <c r="H57" s="527"/>
      <c r="J57" s="440"/>
      <c r="K57" s="1"/>
      <c r="L57" s="263"/>
      <c r="M57" s="440"/>
      <c r="N57" s="1"/>
      <c r="O57" s="239"/>
      <c r="P57" s="239"/>
      <c r="Q57" s="239"/>
      <c r="R57" s="239"/>
      <c r="S57" s="239"/>
      <c r="T57" s="239"/>
      <c r="U57" s="239"/>
      <c r="V57" s="239"/>
      <c r="W57" s="239"/>
      <c r="X57" s="1"/>
      <c r="Y57" s="2"/>
    </row>
    <row r="58" spans="1:25" ht="24" customHeight="1">
      <c r="A58" s="400"/>
      <c r="B58" s="526"/>
      <c r="C58" s="402"/>
      <c r="D58" s="633"/>
      <c r="E58" s="41">
        <v>4</v>
      </c>
      <c r="F58" s="38" t="s">
        <v>1113</v>
      </c>
      <c r="G58" s="359"/>
      <c r="H58" s="527"/>
      <c r="J58" s="440"/>
      <c r="K58" s="1"/>
      <c r="L58" s="263"/>
      <c r="M58" s="440"/>
      <c r="N58" s="1"/>
      <c r="O58" s="239"/>
      <c r="P58" s="239"/>
      <c r="Q58" s="239"/>
      <c r="R58" s="239"/>
      <c r="S58" s="239"/>
      <c r="T58" s="239"/>
      <c r="U58" s="239"/>
      <c r="V58" s="239"/>
      <c r="W58" s="239"/>
      <c r="X58" s="1"/>
      <c r="Y58" s="2"/>
    </row>
    <row r="59" spans="1:25" ht="24" customHeight="1">
      <c r="A59" s="400">
        <v>17</v>
      </c>
      <c r="B59" s="526" t="s">
        <v>1114</v>
      </c>
      <c r="C59" s="402" t="s">
        <v>1064</v>
      </c>
      <c r="D59" s="631" t="s">
        <v>1735</v>
      </c>
      <c r="E59" s="97">
        <v>1</v>
      </c>
      <c r="F59" s="38" t="s">
        <v>1115</v>
      </c>
      <c r="G59" s="358" t="s">
        <v>1800</v>
      </c>
      <c r="H59" s="527"/>
      <c r="J59" s="440">
        <v>666.63</v>
      </c>
      <c r="K59" s="1"/>
      <c r="L59" s="263"/>
      <c r="M59" s="440" t="s">
        <v>221</v>
      </c>
      <c r="N59" s="1"/>
      <c r="O59" s="239"/>
      <c r="P59" s="239"/>
      <c r="Q59" s="239"/>
      <c r="R59" s="239"/>
      <c r="S59" s="239"/>
      <c r="T59" s="239"/>
      <c r="U59" s="239"/>
      <c r="V59" s="239"/>
      <c r="W59" s="239"/>
      <c r="X59" s="1"/>
      <c r="Y59" s="2"/>
    </row>
    <row r="60" spans="1:25" ht="24" customHeight="1">
      <c r="A60" s="400"/>
      <c r="B60" s="526"/>
      <c r="C60" s="402"/>
      <c r="D60" s="632"/>
      <c r="E60" s="97">
        <v>2</v>
      </c>
      <c r="F60" s="38" t="s">
        <v>1116</v>
      </c>
      <c r="G60" s="499"/>
      <c r="H60" s="527"/>
      <c r="J60" s="440"/>
      <c r="K60" s="1"/>
      <c r="L60" s="263"/>
      <c r="M60" s="440"/>
      <c r="N60" s="1"/>
      <c r="O60" s="239"/>
      <c r="P60" s="239"/>
      <c r="Q60" s="239"/>
      <c r="R60" s="239"/>
      <c r="S60" s="239"/>
      <c r="T60" s="239"/>
      <c r="U60" s="239"/>
      <c r="V60" s="239"/>
      <c r="W60" s="239"/>
      <c r="X60" s="1"/>
      <c r="Y60" s="2"/>
    </row>
    <row r="61" spans="1:25" ht="24" customHeight="1">
      <c r="A61" s="400"/>
      <c r="B61" s="526"/>
      <c r="C61" s="402"/>
      <c r="D61" s="632"/>
      <c r="E61" s="97">
        <v>3</v>
      </c>
      <c r="F61" s="38" t="s">
        <v>1117</v>
      </c>
      <c r="G61" s="499"/>
      <c r="H61" s="527"/>
      <c r="J61" s="440"/>
      <c r="K61" s="1"/>
      <c r="L61" s="263"/>
      <c r="M61" s="440"/>
      <c r="N61" s="1"/>
      <c r="O61" s="239"/>
      <c r="P61" s="239"/>
      <c r="Q61" s="239"/>
      <c r="R61" s="239"/>
      <c r="S61" s="239"/>
      <c r="T61" s="239"/>
      <c r="U61" s="239"/>
      <c r="V61" s="239"/>
      <c r="W61" s="239"/>
      <c r="X61" s="1"/>
      <c r="Y61" s="2"/>
    </row>
    <row r="62" spans="1:25" ht="24" customHeight="1">
      <c r="A62" s="400"/>
      <c r="B62" s="526"/>
      <c r="C62" s="402"/>
      <c r="D62" s="632"/>
      <c r="E62" s="97">
        <v>4</v>
      </c>
      <c r="F62" s="38" t="s">
        <v>1118</v>
      </c>
      <c r="G62" s="499"/>
      <c r="H62" s="527"/>
      <c r="J62" s="440"/>
      <c r="K62" s="1"/>
      <c r="L62" s="263"/>
      <c r="M62" s="440"/>
      <c r="N62" s="1"/>
      <c r="O62" s="239"/>
      <c r="P62" s="239"/>
      <c r="Q62" s="239"/>
      <c r="R62" s="239"/>
      <c r="S62" s="239"/>
      <c r="T62" s="239"/>
      <c r="U62" s="239"/>
      <c r="V62" s="239"/>
      <c r="W62" s="239"/>
      <c r="X62" s="1"/>
      <c r="Y62" s="2"/>
    </row>
    <row r="63" spans="1:25" ht="24" customHeight="1">
      <c r="A63" s="400"/>
      <c r="B63" s="526"/>
      <c r="C63" s="402"/>
      <c r="D63" s="632"/>
      <c r="E63" s="97">
        <v>5</v>
      </c>
      <c r="F63" s="38" t="s">
        <v>1119</v>
      </c>
      <c r="G63" s="499"/>
      <c r="H63" s="527"/>
      <c r="J63" s="440"/>
      <c r="K63" s="1"/>
      <c r="L63" s="263"/>
      <c r="M63" s="440"/>
      <c r="N63" s="1"/>
      <c r="O63" s="239"/>
      <c r="P63" s="239"/>
      <c r="Q63" s="239"/>
      <c r="R63" s="239"/>
      <c r="S63" s="239"/>
      <c r="T63" s="239"/>
      <c r="U63" s="239"/>
      <c r="V63" s="239"/>
      <c r="W63" s="239"/>
      <c r="X63" s="1"/>
      <c r="Y63" s="2"/>
    </row>
    <row r="64" spans="1:25" ht="24" customHeight="1">
      <c r="A64" s="400"/>
      <c r="B64" s="526"/>
      <c r="C64" s="402"/>
      <c r="D64" s="633"/>
      <c r="E64" s="97">
        <v>6</v>
      </c>
      <c r="F64" s="38" t="s">
        <v>1120</v>
      </c>
      <c r="G64" s="359"/>
      <c r="H64" s="527"/>
      <c r="J64" s="440"/>
      <c r="K64" s="1"/>
      <c r="L64" s="263"/>
      <c r="M64" s="440"/>
      <c r="N64" s="1"/>
      <c r="O64" s="239"/>
      <c r="P64" s="239"/>
      <c r="Q64" s="239"/>
      <c r="R64" s="239"/>
      <c r="S64" s="239"/>
      <c r="T64" s="239"/>
      <c r="U64" s="239"/>
      <c r="V64" s="239"/>
      <c r="W64" s="239"/>
      <c r="X64" s="1"/>
      <c r="Y64" s="2"/>
    </row>
    <row r="65" spans="1:25" ht="24" customHeight="1">
      <c r="A65" s="400">
        <v>18</v>
      </c>
      <c r="B65" s="526" t="s">
        <v>1121</v>
      </c>
      <c r="C65" s="402" t="s">
        <v>1064</v>
      </c>
      <c r="D65" s="631" t="s">
        <v>1736</v>
      </c>
      <c r="E65" s="41">
        <v>1</v>
      </c>
      <c r="F65" s="38" t="s">
        <v>1122</v>
      </c>
      <c r="G65" s="358" t="s">
        <v>1800</v>
      </c>
      <c r="H65" s="527"/>
      <c r="J65" s="440">
        <v>339.7</v>
      </c>
      <c r="K65" s="1"/>
      <c r="L65" s="263"/>
      <c r="M65" s="440" t="s">
        <v>221</v>
      </c>
      <c r="N65" s="1"/>
      <c r="O65" s="239"/>
      <c r="P65" s="239"/>
      <c r="Q65" s="239"/>
      <c r="R65" s="239"/>
      <c r="S65" s="239"/>
      <c r="T65" s="239"/>
      <c r="U65" s="239"/>
      <c r="V65" s="239"/>
      <c r="W65" s="239"/>
      <c r="X65" s="1"/>
      <c r="Y65" s="2"/>
    </row>
    <row r="66" spans="1:25" ht="24" customHeight="1">
      <c r="A66" s="400"/>
      <c r="B66" s="526"/>
      <c r="C66" s="402"/>
      <c r="D66" s="632"/>
      <c r="E66" s="41">
        <v>2</v>
      </c>
      <c r="F66" s="38" t="s">
        <v>1123</v>
      </c>
      <c r="G66" s="499"/>
      <c r="H66" s="527"/>
      <c r="J66" s="440"/>
      <c r="K66" s="1"/>
      <c r="L66" s="263"/>
      <c r="M66" s="440"/>
      <c r="N66" s="1"/>
      <c r="O66" s="239"/>
      <c r="P66" s="239"/>
      <c r="Q66" s="239"/>
      <c r="R66" s="239"/>
      <c r="S66" s="239"/>
      <c r="T66" s="239"/>
      <c r="U66" s="239"/>
      <c r="V66" s="239"/>
      <c r="W66" s="239"/>
      <c r="X66" s="1"/>
      <c r="Y66" s="2"/>
    </row>
    <row r="67" spans="1:25" ht="24" customHeight="1">
      <c r="A67" s="400"/>
      <c r="B67" s="526"/>
      <c r="C67" s="402"/>
      <c r="D67" s="633"/>
      <c r="E67" s="41">
        <v>3</v>
      </c>
      <c r="F67" s="38" t="s">
        <v>1124</v>
      </c>
      <c r="G67" s="359"/>
      <c r="H67" s="527"/>
      <c r="J67" s="440"/>
      <c r="K67" s="1"/>
      <c r="L67" s="263"/>
      <c r="M67" s="440"/>
      <c r="N67" s="1"/>
      <c r="O67" s="239"/>
      <c r="P67" s="239"/>
      <c r="Q67" s="239"/>
      <c r="R67" s="239"/>
      <c r="S67" s="239"/>
      <c r="T67" s="239"/>
      <c r="U67" s="239"/>
      <c r="V67" s="239"/>
      <c r="W67" s="239"/>
      <c r="X67" s="1"/>
      <c r="Y67" s="2"/>
    </row>
    <row r="68" spans="1:25" ht="48" customHeight="1">
      <c r="A68" s="40">
        <v>19</v>
      </c>
      <c r="B68" s="34" t="s">
        <v>1125</v>
      </c>
      <c r="C68" s="41" t="s">
        <v>1064</v>
      </c>
      <c r="D68" s="207" t="s">
        <v>1737</v>
      </c>
      <c r="E68" s="41">
        <v>1</v>
      </c>
      <c r="F68" s="38" t="s">
        <v>1126</v>
      </c>
      <c r="G68" s="263" t="s">
        <v>1758</v>
      </c>
      <c r="H68" s="67"/>
      <c r="J68" s="33">
        <v>112.92</v>
      </c>
      <c r="L68" s="263" t="s">
        <v>1814</v>
      </c>
      <c r="M68" s="33" t="s">
        <v>221</v>
      </c>
      <c r="N68" s="1"/>
      <c r="O68" s="240"/>
      <c r="P68" s="240">
        <v>1</v>
      </c>
      <c r="Q68" s="239"/>
      <c r="R68" s="239"/>
      <c r="S68" s="239"/>
      <c r="T68" s="239"/>
      <c r="U68" s="239"/>
      <c r="V68" s="239"/>
      <c r="W68" s="239"/>
      <c r="X68" s="1"/>
      <c r="Y68" s="2"/>
    </row>
    <row r="69" spans="1:25" ht="24" customHeight="1">
      <c r="A69" s="40">
        <v>20</v>
      </c>
      <c r="B69" s="34" t="s">
        <v>1127</v>
      </c>
      <c r="C69" s="41" t="s">
        <v>1064</v>
      </c>
      <c r="D69" s="207" t="s">
        <v>1738</v>
      </c>
      <c r="E69" s="41">
        <v>1</v>
      </c>
      <c r="F69" s="38" t="s">
        <v>1128</v>
      </c>
      <c r="G69" s="262" t="s">
        <v>1800</v>
      </c>
      <c r="H69" s="67"/>
      <c r="J69" s="33">
        <v>112.25</v>
      </c>
      <c r="K69" s="1"/>
      <c r="L69" s="263"/>
      <c r="M69" s="33" t="s">
        <v>221</v>
      </c>
      <c r="N69" s="1"/>
      <c r="O69" s="239"/>
      <c r="P69" s="239"/>
      <c r="Q69" s="239"/>
      <c r="R69" s="239"/>
      <c r="S69" s="239"/>
      <c r="T69" s="239"/>
      <c r="U69" s="239"/>
      <c r="V69" s="239"/>
      <c r="W69" s="239"/>
      <c r="X69" s="1"/>
      <c r="Y69" s="2"/>
    </row>
    <row r="70" spans="1:25" ht="24" customHeight="1">
      <c r="A70" s="400">
        <v>21</v>
      </c>
      <c r="B70" s="526" t="s">
        <v>1129</v>
      </c>
      <c r="C70" s="402" t="s">
        <v>1064</v>
      </c>
      <c r="D70" s="631" t="s">
        <v>1739</v>
      </c>
      <c r="E70" s="41">
        <v>1</v>
      </c>
      <c r="F70" s="38" t="s">
        <v>1130</v>
      </c>
      <c r="G70" s="358" t="s">
        <v>1800</v>
      </c>
      <c r="H70" s="527"/>
      <c r="J70" s="440">
        <v>802.14</v>
      </c>
      <c r="K70" s="1"/>
      <c r="L70" s="263"/>
      <c r="M70" s="440" t="s">
        <v>221</v>
      </c>
      <c r="N70" s="1"/>
      <c r="O70" s="239"/>
      <c r="P70" s="239"/>
      <c r="Q70" s="239"/>
      <c r="R70" s="239"/>
      <c r="S70" s="239"/>
      <c r="T70" s="239"/>
      <c r="U70" s="239"/>
      <c r="V70" s="239"/>
      <c r="W70" s="239"/>
      <c r="X70" s="1"/>
      <c r="Y70" s="2"/>
    </row>
    <row r="71" spans="1:25" ht="24" customHeight="1">
      <c r="A71" s="400"/>
      <c r="B71" s="526"/>
      <c r="C71" s="402"/>
      <c r="D71" s="632"/>
      <c r="E71" s="41">
        <v>2</v>
      </c>
      <c r="F71" s="38" t="s">
        <v>1131</v>
      </c>
      <c r="G71" s="499"/>
      <c r="H71" s="527"/>
      <c r="J71" s="440"/>
      <c r="K71" s="1"/>
      <c r="L71" s="263"/>
      <c r="M71" s="440"/>
      <c r="N71" s="1"/>
      <c r="O71" s="239"/>
      <c r="P71" s="239"/>
      <c r="Q71" s="239"/>
      <c r="R71" s="239"/>
      <c r="S71" s="239"/>
      <c r="T71" s="239"/>
      <c r="U71" s="239"/>
      <c r="V71" s="239"/>
      <c r="W71" s="239"/>
      <c r="X71" s="1"/>
      <c r="Y71" s="2"/>
    </row>
    <row r="72" spans="1:25" ht="24" customHeight="1">
      <c r="A72" s="400"/>
      <c r="B72" s="526"/>
      <c r="C72" s="402"/>
      <c r="D72" s="632"/>
      <c r="E72" s="41">
        <v>3</v>
      </c>
      <c r="F72" s="38" t="s">
        <v>1132</v>
      </c>
      <c r="G72" s="499"/>
      <c r="H72" s="527"/>
      <c r="J72" s="440"/>
      <c r="K72" s="1"/>
      <c r="L72" s="263"/>
      <c r="M72" s="440"/>
      <c r="N72" s="1"/>
      <c r="O72" s="239"/>
      <c r="P72" s="239"/>
      <c r="Q72" s="239"/>
      <c r="R72" s="239"/>
      <c r="S72" s="239"/>
      <c r="T72" s="239"/>
      <c r="U72" s="239"/>
      <c r="V72" s="239"/>
      <c r="W72" s="239"/>
      <c r="X72" s="1"/>
      <c r="Y72" s="2"/>
    </row>
    <row r="73" spans="1:25" ht="24" customHeight="1">
      <c r="A73" s="400"/>
      <c r="B73" s="526"/>
      <c r="C73" s="402"/>
      <c r="D73" s="632"/>
      <c r="E73" s="41">
        <v>4</v>
      </c>
      <c r="F73" s="38" t="s">
        <v>1133</v>
      </c>
      <c r="G73" s="499"/>
      <c r="H73" s="527"/>
      <c r="J73" s="440"/>
      <c r="K73" s="1"/>
      <c r="L73" s="263"/>
      <c r="M73" s="440"/>
      <c r="N73" s="1"/>
      <c r="O73" s="239"/>
      <c r="P73" s="239"/>
      <c r="Q73" s="239"/>
      <c r="R73" s="239"/>
      <c r="S73" s="239"/>
      <c r="T73" s="239"/>
      <c r="U73" s="239"/>
      <c r="V73" s="239"/>
      <c r="W73" s="239"/>
      <c r="X73" s="1"/>
      <c r="Y73" s="2"/>
    </row>
    <row r="74" spans="1:25" ht="24" customHeight="1">
      <c r="A74" s="400"/>
      <c r="B74" s="526"/>
      <c r="C74" s="402"/>
      <c r="D74" s="632"/>
      <c r="E74" s="41">
        <v>5</v>
      </c>
      <c r="F74" s="38" t="s">
        <v>1134</v>
      </c>
      <c r="G74" s="499"/>
      <c r="H74" s="527"/>
      <c r="J74" s="440"/>
      <c r="K74" s="1"/>
      <c r="L74" s="263"/>
      <c r="M74" s="440"/>
      <c r="N74" s="1"/>
      <c r="O74" s="239"/>
      <c r="P74" s="239"/>
      <c r="Q74" s="239"/>
      <c r="R74" s="239"/>
      <c r="S74" s="239"/>
      <c r="T74" s="239"/>
      <c r="U74" s="239"/>
      <c r="V74" s="239"/>
      <c r="W74" s="239"/>
      <c r="X74" s="1"/>
      <c r="Y74" s="2"/>
    </row>
    <row r="75" spans="1:25" ht="24" customHeight="1">
      <c r="A75" s="400"/>
      <c r="B75" s="526"/>
      <c r="C75" s="402"/>
      <c r="D75" s="632"/>
      <c r="E75" s="41">
        <v>6</v>
      </c>
      <c r="F75" s="38" t="s">
        <v>1135</v>
      </c>
      <c r="G75" s="499"/>
      <c r="H75" s="527"/>
      <c r="J75" s="440"/>
      <c r="K75" s="1"/>
      <c r="L75" s="263"/>
      <c r="M75" s="440"/>
      <c r="N75" s="1"/>
      <c r="O75" s="239"/>
      <c r="P75" s="239"/>
      <c r="Q75" s="239"/>
      <c r="R75" s="239"/>
      <c r="S75" s="239"/>
      <c r="T75" s="239"/>
      <c r="U75" s="239"/>
      <c r="V75" s="239"/>
      <c r="W75" s="239"/>
      <c r="X75" s="1"/>
      <c r="Y75" s="2"/>
    </row>
    <row r="76" spans="1:25" ht="24" customHeight="1">
      <c r="A76" s="400"/>
      <c r="B76" s="526"/>
      <c r="C76" s="402"/>
      <c r="D76" s="633"/>
      <c r="E76" s="41">
        <v>7</v>
      </c>
      <c r="F76" s="38" t="s">
        <v>1136</v>
      </c>
      <c r="G76" s="359"/>
      <c r="H76" s="527"/>
      <c r="J76" s="440"/>
      <c r="K76" s="1"/>
      <c r="L76" s="263"/>
      <c r="M76" s="440"/>
      <c r="N76" s="1"/>
      <c r="O76" s="239"/>
      <c r="P76" s="239"/>
      <c r="Q76" s="239"/>
      <c r="R76" s="239"/>
      <c r="S76" s="239"/>
      <c r="T76" s="239"/>
      <c r="U76" s="239"/>
      <c r="V76" s="239"/>
      <c r="W76" s="239"/>
      <c r="X76" s="1"/>
      <c r="Y76" s="2"/>
    </row>
    <row r="77" spans="1:25" ht="24" customHeight="1">
      <c r="A77" s="400">
        <v>22</v>
      </c>
      <c r="B77" s="526" t="s">
        <v>1137</v>
      </c>
      <c r="C77" s="402" t="s">
        <v>1064</v>
      </c>
      <c r="D77" s="631" t="s">
        <v>1740</v>
      </c>
      <c r="E77" s="41">
        <v>1</v>
      </c>
      <c r="F77" s="38" t="s">
        <v>1138</v>
      </c>
      <c r="G77" s="358" t="s">
        <v>1800</v>
      </c>
      <c r="H77" s="527"/>
      <c r="J77" s="440">
        <v>459.22</v>
      </c>
      <c r="K77" s="1"/>
      <c r="L77" s="263"/>
      <c r="M77" s="440" t="s">
        <v>221</v>
      </c>
      <c r="N77" s="1"/>
      <c r="O77" s="239"/>
      <c r="P77" s="239"/>
      <c r="Q77" s="239"/>
      <c r="R77" s="239"/>
      <c r="S77" s="239"/>
      <c r="T77" s="239"/>
      <c r="U77" s="239"/>
      <c r="V77" s="239"/>
      <c r="W77" s="239"/>
      <c r="X77" s="1"/>
      <c r="Y77" s="2"/>
    </row>
    <row r="78" spans="1:25" ht="24" customHeight="1">
      <c r="A78" s="400"/>
      <c r="B78" s="526"/>
      <c r="C78" s="402"/>
      <c r="D78" s="632"/>
      <c r="E78" s="41">
        <v>2</v>
      </c>
      <c r="F78" s="38" t="s">
        <v>1139</v>
      </c>
      <c r="G78" s="499"/>
      <c r="H78" s="527"/>
      <c r="J78" s="440"/>
      <c r="K78" s="1"/>
      <c r="L78" s="263"/>
      <c r="M78" s="440"/>
      <c r="N78" s="1"/>
      <c r="O78" s="239"/>
      <c r="P78" s="239"/>
      <c r="Q78" s="239"/>
      <c r="R78" s="239"/>
      <c r="S78" s="239"/>
      <c r="T78" s="239"/>
      <c r="U78" s="239"/>
      <c r="V78" s="239"/>
      <c r="W78" s="239"/>
      <c r="X78" s="1"/>
      <c r="Y78" s="2"/>
    </row>
    <row r="79" spans="1:25" ht="24" customHeight="1">
      <c r="A79" s="400"/>
      <c r="B79" s="526"/>
      <c r="C79" s="402"/>
      <c r="D79" s="632"/>
      <c r="E79" s="41">
        <v>3</v>
      </c>
      <c r="F79" s="38" t="s">
        <v>1140</v>
      </c>
      <c r="G79" s="499"/>
      <c r="H79" s="527"/>
      <c r="J79" s="440"/>
      <c r="K79" s="1"/>
      <c r="L79" s="263"/>
      <c r="M79" s="440"/>
      <c r="N79" s="1"/>
      <c r="O79" s="239"/>
      <c r="P79" s="239"/>
      <c r="Q79" s="239"/>
      <c r="R79" s="239"/>
      <c r="S79" s="239"/>
      <c r="T79" s="239"/>
      <c r="U79" s="239"/>
      <c r="V79" s="239"/>
      <c r="W79" s="239"/>
      <c r="X79" s="1"/>
      <c r="Y79" s="2"/>
    </row>
    <row r="80" spans="1:25" ht="24" customHeight="1">
      <c r="A80" s="400"/>
      <c r="B80" s="526"/>
      <c r="C80" s="402"/>
      <c r="D80" s="633"/>
      <c r="E80" s="41">
        <v>4</v>
      </c>
      <c r="F80" s="38" t="s">
        <v>1141</v>
      </c>
      <c r="G80" s="359"/>
      <c r="H80" s="527"/>
      <c r="J80" s="440"/>
      <c r="K80" s="1"/>
      <c r="L80" s="263"/>
      <c r="M80" s="440"/>
      <c r="N80" s="1"/>
      <c r="O80" s="239"/>
      <c r="P80" s="239"/>
      <c r="Q80" s="239"/>
      <c r="R80" s="239"/>
      <c r="S80" s="239"/>
      <c r="T80" s="239"/>
      <c r="U80" s="239"/>
      <c r="V80" s="239"/>
      <c r="W80" s="239"/>
      <c r="X80" s="1"/>
      <c r="Y80" s="2"/>
    </row>
    <row r="81" spans="1:25" ht="51.75" customHeight="1">
      <c r="A81" s="400">
        <v>23</v>
      </c>
      <c r="B81" s="526" t="s">
        <v>1142</v>
      </c>
      <c r="C81" s="402" t="s">
        <v>1143</v>
      </c>
      <c r="D81" s="628" t="s">
        <v>1741</v>
      </c>
      <c r="E81" s="41">
        <v>1</v>
      </c>
      <c r="F81" s="38" t="s">
        <v>1144</v>
      </c>
      <c r="G81" s="512" t="s">
        <v>1759</v>
      </c>
      <c r="H81" s="527"/>
      <c r="J81" s="440">
        <v>324.64</v>
      </c>
      <c r="K81" s="1"/>
      <c r="L81" s="512" t="s">
        <v>1814</v>
      </c>
      <c r="M81" s="440" t="s">
        <v>221</v>
      </c>
      <c r="N81" s="1"/>
      <c r="O81" s="240"/>
      <c r="P81" s="240"/>
      <c r="Q81" s="240">
        <v>1</v>
      </c>
      <c r="R81" s="239"/>
      <c r="S81" s="239"/>
      <c r="T81" s="239"/>
      <c r="U81" s="239"/>
      <c r="V81" s="239"/>
      <c r="W81" s="239"/>
      <c r="X81" s="1"/>
      <c r="Y81" s="2"/>
    </row>
    <row r="82" spans="1:25" ht="24" customHeight="1">
      <c r="A82" s="400"/>
      <c r="B82" s="526"/>
      <c r="C82" s="402"/>
      <c r="D82" s="629"/>
      <c r="E82" s="41">
        <v>2</v>
      </c>
      <c r="F82" s="38" t="s">
        <v>1145</v>
      </c>
      <c r="G82" s="513"/>
      <c r="H82" s="527"/>
      <c r="J82" s="440"/>
      <c r="K82" s="1"/>
      <c r="L82" s="513"/>
      <c r="M82" s="440"/>
      <c r="N82" s="1">
        <v>1</v>
      </c>
      <c r="O82" s="239"/>
      <c r="P82" s="239"/>
      <c r="Q82" s="239"/>
      <c r="R82" s="239"/>
      <c r="S82" s="239"/>
      <c r="T82" s="239"/>
      <c r="U82" s="239"/>
      <c r="V82" s="239"/>
      <c r="W82" s="239"/>
      <c r="X82" s="1"/>
      <c r="Y82" s="2" t="s">
        <v>1815</v>
      </c>
    </row>
    <row r="83" spans="1:25" ht="24" customHeight="1">
      <c r="A83" s="400"/>
      <c r="B83" s="526"/>
      <c r="C83" s="402"/>
      <c r="D83" s="630"/>
      <c r="E83" s="41">
        <v>3</v>
      </c>
      <c r="F83" s="38" t="s">
        <v>1146</v>
      </c>
      <c r="G83" s="514"/>
      <c r="H83" s="527"/>
      <c r="J83" s="440"/>
      <c r="K83" s="1"/>
      <c r="L83" s="514"/>
      <c r="M83" s="440"/>
      <c r="N83" s="1"/>
      <c r="O83" s="240"/>
      <c r="P83" s="240"/>
      <c r="Q83" s="240">
        <v>1</v>
      </c>
      <c r="R83" s="239"/>
      <c r="S83" s="239"/>
      <c r="T83" s="239"/>
      <c r="U83" s="239"/>
      <c r="V83" s="239"/>
      <c r="W83" s="239"/>
      <c r="X83" s="1"/>
      <c r="Y83" s="2"/>
    </row>
    <row r="84" spans="1:25" ht="24" customHeight="1">
      <c r="A84" s="40">
        <v>24</v>
      </c>
      <c r="B84" s="34" t="s">
        <v>1147</v>
      </c>
      <c r="C84" s="41" t="s">
        <v>1143</v>
      </c>
      <c r="D84" s="157" t="s">
        <v>1634</v>
      </c>
      <c r="E84" s="41">
        <v>1</v>
      </c>
      <c r="F84" s="38" t="s">
        <v>1148</v>
      </c>
      <c r="G84" s="262" t="s">
        <v>1800</v>
      </c>
      <c r="H84" s="67"/>
      <c r="J84" s="33">
        <v>107.25</v>
      </c>
      <c r="K84" s="1"/>
      <c r="L84" s="263"/>
      <c r="M84" s="33" t="s">
        <v>221</v>
      </c>
      <c r="N84" s="1"/>
      <c r="O84" s="239"/>
      <c r="P84" s="239"/>
      <c r="Q84" s="239"/>
      <c r="R84" s="239"/>
      <c r="S84" s="239"/>
      <c r="T84" s="239"/>
      <c r="U84" s="239"/>
      <c r="V84" s="239"/>
      <c r="W84" s="239"/>
      <c r="X84" s="1"/>
      <c r="Y84" s="2"/>
    </row>
    <row r="85" spans="1:25" ht="37.5" customHeight="1">
      <c r="A85" s="40">
        <v>25</v>
      </c>
      <c r="B85" s="34" t="s">
        <v>1149</v>
      </c>
      <c r="C85" s="41" t="s">
        <v>1143</v>
      </c>
      <c r="D85" s="157" t="s">
        <v>1742</v>
      </c>
      <c r="E85" s="41">
        <v>1</v>
      </c>
      <c r="F85" s="38" t="s">
        <v>1150</v>
      </c>
      <c r="G85" s="261" t="s">
        <v>1752</v>
      </c>
      <c r="H85" s="67"/>
      <c r="J85" s="33">
        <v>107.63</v>
      </c>
      <c r="K85" s="1"/>
      <c r="L85" s="265">
        <v>41701</v>
      </c>
      <c r="M85" s="33" t="s">
        <v>221</v>
      </c>
      <c r="N85" s="1"/>
      <c r="O85" s="240"/>
      <c r="P85" s="240"/>
      <c r="Q85" s="240">
        <v>1</v>
      </c>
      <c r="R85" s="239"/>
      <c r="S85" s="239"/>
      <c r="T85" s="239"/>
      <c r="U85" s="239"/>
      <c r="V85" s="239"/>
      <c r="W85" s="239"/>
      <c r="X85" s="1"/>
      <c r="Y85" s="2"/>
    </row>
    <row r="86" spans="1:25" ht="37.5" customHeight="1">
      <c r="A86" s="40">
        <v>26</v>
      </c>
      <c r="B86" s="34" t="s">
        <v>1151</v>
      </c>
      <c r="C86" s="41" t="s">
        <v>1143</v>
      </c>
      <c r="D86" s="157" t="s">
        <v>1743</v>
      </c>
      <c r="E86" s="41">
        <v>1</v>
      </c>
      <c r="F86" s="38" t="s">
        <v>1152</v>
      </c>
      <c r="G86" s="261" t="s">
        <v>1752</v>
      </c>
      <c r="H86" s="67"/>
      <c r="J86" s="33">
        <v>108.17</v>
      </c>
      <c r="K86" s="1"/>
      <c r="L86" s="263"/>
      <c r="M86" s="33" t="s">
        <v>221</v>
      </c>
      <c r="N86" s="1"/>
      <c r="O86" s="240"/>
      <c r="P86" s="240"/>
      <c r="Q86" s="240">
        <v>1</v>
      </c>
      <c r="R86" s="239"/>
      <c r="S86" s="239"/>
      <c r="T86" s="239"/>
      <c r="U86" s="239"/>
      <c r="V86" s="239"/>
      <c r="W86" s="239"/>
      <c r="X86" s="1"/>
      <c r="Y86" s="2"/>
    </row>
    <row r="87" spans="1:25" ht="24" customHeight="1">
      <c r="A87" s="400">
        <v>27</v>
      </c>
      <c r="B87" s="526" t="s">
        <v>1153</v>
      </c>
      <c r="C87" s="402" t="s">
        <v>1143</v>
      </c>
      <c r="D87" s="628" t="s">
        <v>1744</v>
      </c>
      <c r="E87" s="41">
        <v>1</v>
      </c>
      <c r="F87" s="38" t="s">
        <v>1154</v>
      </c>
      <c r="G87" s="358" t="s">
        <v>1800</v>
      </c>
      <c r="H87" s="527"/>
      <c r="J87" s="440">
        <v>218.21</v>
      </c>
      <c r="K87" s="1"/>
      <c r="L87" s="263"/>
      <c r="M87" s="440" t="s">
        <v>221</v>
      </c>
      <c r="N87" s="1"/>
      <c r="O87" s="239"/>
      <c r="P87" s="239"/>
      <c r="Q87" s="239"/>
      <c r="R87" s="239"/>
      <c r="S87" s="239"/>
      <c r="T87" s="239"/>
      <c r="U87" s="239"/>
      <c r="V87" s="239"/>
      <c r="W87" s="239"/>
      <c r="X87" s="1"/>
      <c r="Y87" s="2"/>
    </row>
    <row r="88" spans="1:25" ht="24" customHeight="1">
      <c r="A88" s="400"/>
      <c r="B88" s="526"/>
      <c r="C88" s="402"/>
      <c r="D88" s="630"/>
      <c r="E88" s="41">
        <v>2</v>
      </c>
      <c r="F88" s="38" t="s">
        <v>1155</v>
      </c>
      <c r="G88" s="359"/>
      <c r="H88" s="527"/>
      <c r="J88" s="440"/>
      <c r="K88" s="1"/>
      <c r="L88" s="263"/>
      <c r="M88" s="440"/>
      <c r="N88" s="1"/>
      <c r="O88" s="239"/>
      <c r="P88" s="239"/>
      <c r="Q88" s="239"/>
      <c r="R88" s="239"/>
      <c r="S88" s="239"/>
      <c r="T88" s="239"/>
      <c r="U88" s="239"/>
      <c r="V88" s="239"/>
      <c r="W88" s="239"/>
      <c r="X88" s="1"/>
      <c r="Y88" s="2"/>
    </row>
    <row r="89" spans="1:25" ht="39" customHeight="1">
      <c r="A89" s="400">
        <v>28</v>
      </c>
      <c r="B89" s="526" t="s">
        <v>1156</v>
      </c>
      <c r="C89" s="402" t="s">
        <v>1143</v>
      </c>
      <c r="D89" s="628" t="s">
        <v>1745</v>
      </c>
      <c r="E89" s="41">
        <v>1</v>
      </c>
      <c r="F89" s="38" t="s">
        <v>1157</v>
      </c>
      <c r="G89" s="512" t="s">
        <v>1760</v>
      </c>
      <c r="H89" s="527"/>
      <c r="J89" s="440">
        <v>214.36</v>
      </c>
      <c r="K89" s="1"/>
      <c r="L89" s="512" t="s">
        <v>1814</v>
      </c>
      <c r="M89" s="440" t="s">
        <v>221</v>
      </c>
      <c r="N89" s="1"/>
      <c r="O89" s="240"/>
      <c r="P89" s="240"/>
      <c r="Q89" s="240">
        <v>1</v>
      </c>
      <c r="R89" s="239"/>
      <c r="S89" s="239"/>
      <c r="T89" s="239"/>
      <c r="U89" s="239"/>
      <c r="V89" s="239"/>
      <c r="W89" s="239"/>
      <c r="X89" s="1"/>
      <c r="Y89" s="2"/>
    </row>
    <row r="90" spans="1:25" ht="24" customHeight="1">
      <c r="A90" s="400"/>
      <c r="B90" s="526"/>
      <c r="C90" s="402"/>
      <c r="D90" s="630"/>
      <c r="E90" s="41">
        <v>2</v>
      </c>
      <c r="F90" s="38" t="s">
        <v>1158</v>
      </c>
      <c r="G90" s="514"/>
      <c r="H90" s="527"/>
      <c r="J90" s="440"/>
      <c r="K90" s="1"/>
      <c r="L90" s="514"/>
      <c r="M90" s="440"/>
      <c r="N90" s="1"/>
      <c r="O90" s="240"/>
      <c r="P90" s="240"/>
      <c r="Q90" s="240"/>
      <c r="R90" s="240">
        <v>1</v>
      </c>
      <c r="S90" s="239"/>
      <c r="T90" s="239"/>
      <c r="U90" s="239"/>
      <c r="V90" s="239"/>
      <c r="W90" s="239"/>
      <c r="X90" s="1"/>
      <c r="Y90" s="2"/>
    </row>
    <row r="91" spans="1:25" ht="38.25" customHeight="1">
      <c r="A91" s="40">
        <v>29</v>
      </c>
      <c r="B91" s="34" t="s">
        <v>1159</v>
      </c>
      <c r="C91" s="41" t="s">
        <v>1143</v>
      </c>
      <c r="D91" s="157" t="s">
        <v>1746</v>
      </c>
      <c r="E91" s="41">
        <v>1</v>
      </c>
      <c r="F91" s="38" t="s">
        <v>1160</v>
      </c>
      <c r="G91" s="263" t="s">
        <v>1761</v>
      </c>
      <c r="H91" s="67"/>
      <c r="J91" s="33">
        <v>107.54</v>
      </c>
      <c r="K91" s="1"/>
      <c r="L91" s="265">
        <v>41701</v>
      </c>
      <c r="M91" s="33" t="s">
        <v>221</v>
      </c>
      <c r="N91" s="1">
        <v>1</v>
      </c>
      <c r="O91" s="239"/>
      <c r="P91" s="239"/>
      <c r="Q91" s="239"/>
      <c r="R91" s="239"/>
      <c r="S91" s="239"/>
      <c r="T91" s="239"/>
      <c r="U91" s="239"/>
      <c r="V91" s="239"/>
      <c r="W91" s="239"/>
      <c r="X91" s="1"/>
      <c r="Y91" s="2" t="s">
        <v>1816</v>
      </c>
    </row>
    <row r="92" spans="1:25" ht="24" customHeight="1">
      <c r="A92" s="400">
        <v>30</v>
      </c>
      <c r="B92" s="526" t="s">
        <v>1161</v>
      </c>
      <c r="C92" s="402" t="s">
        <v>1143</v>
      </c>
      <c r="D92" s="628" t="s">
        <v>1747</v>
      </c>
      <c r="E92" s="41">
        <v>1</v>
      </c>
      <c r="F92" s="38" t="s">
        <v>1162</v>
      </c>
      <c r="G92" s="358" t="s">
        <v>1800</v>
      </c>
      <c r="H92" s="527"/>
      <c r="J92" s="440">
        <v>217.56</v>
      </c>
      <c r="K92" s="1"/>
      <c r="L92" s="263"/>
      <c r="M92" s="440" t="s">
        <v>221</v>
      </c>
      <c r="N92" s="1"/>
      <c r="O92" s="239"/>
      <c r="P92" s="239"/>
      <c r="Q92" s="239"/>
      <c r="R92" s="239"/>
      <c r="S92" s="239"/>
      <c r="T92" s="239"/>
      <c r="U92" s="239"/>
      <c r="V92" s="239"/>
      <c r="W92" s="239"/>
      <c r="X92" s="1"/>
      <c r="Y92" s="2"/>
    </row>
    <row r="93" spans="1:25" ht="24" customHeight="1">
      <c r="A93" s="400"/>
      <c r="B93" s="526"/>
      <c r="C93" s="402"/>
      <c r="D93" s="630"/>
      <c r="E93" s="41">
        <v>2</v>
      </c>
      <c r="F93" s="38" t="s">
        <v>1163</v>
      </c>
      <c r="G93" s="359"/>
      <c r="H93" s="527"/>
      <c r="J93" s="440"/>
      <c r="K93" s="1"/>
      <c r="L93" s="263"/>
      <c r="M93" s="440"/>
      <c r="N93" s="1"/>
      <c r="O93" s="239"/>
      <c r="P93" s="239"/>
      <c r="Q93" s="239"/>
      <c r="R93" s="239"/>
      <c r="S93" s="239"/>
      <c r="T93" s="239"/>
      <c r="U93" s="239"/>
      <c r="V93" s="239"/>
      <c r="W93" s="239"/>
      <c r="X93" s="1"/>
      <c r="Y93" s="2"/>
    </row>
    <row r="94" spans="1:25" ht="44.25" customHeight="1">
      <c r="A94" s="40">
        <v>31</v>
      </c>
      <c r="B94" s="34" t="s">
        <v>1164</v>
      </c>
      <c r="C94" s="41" t="s">
        <v>1143</v>
      </c>
      <c r="D94" s="157" t="s">
        <v>1748</v>
      </c>
      <c r="E94" s="41">
        <v>1</v>
      </c>
      <c r="F94" s="38" t="s">
        <v>1165</v>
      </c>
      <c r="G94" s="263" t="s">
        <v>1753</v>
      </c>
      <c r="H94" s="67"/>
      <c r="J94" s="33">
        <v>107.71</v>
      </c>
      <c r="K94" s="1"/>
      <c r="L94" s="263" t="s">
        <v>1817</v>
      </c>
      <c r="M94" s="33" t="s">
        <v>221</v>
      </c>
      <c r="N94" s="1">
        <v>1</v>
      </c>
      <c r="O94" s="239"/>
      <c r="P94" s="239"/>
      <c r="Q94" s="239"/>
      <c r="R94" s="239"/>
      <c r="S94" s="239"/>
      <c r="T94" s="239"/>
      <c r="U94" s="239"/>
      <c r="V94" s="239"/>
      <c r="W94" s="239"/>
      <c r="X94" s="1"/>
      <c r="Y94" s="2" t="s">
        <v>1818</v>
      </c>
    </row>
    <row r="95" spans="1:25" ht="24" customHeight="1">
      <c r="A95" s="400">
        <v>32</v>
      </c>
      <c r="B95" s="526" t="s">
        <v>1166</v>
      </c>
      <c r="C95" s="402" t="s">
        <v>1143</v>
      </c>
      <c r="D95" s="628" t="s">
        <v>1748</v>
      </c>
      <c r="E95" s="41">
        <v>1</v>
      </c>
      <c r="F95" s="38" t="s">
        <v>1167</v>
      </c>
      <c r="G95" s="358" t="s">
        <v>1800</v>
      </c>
      <c r="H95" s="527"/>
      <c r="J95" s="440">
        <v>430.84</v>
      </c>
      <c r="K95" s="1"/>
      <c r="L95" s="263"/>
      <c r="M95" s="440" t="s">
        <v>221</v>
      </c>
      <c r="N95" s="1"/>
      <c r="O95" s="239"/>
      <c r="P95" s="239"/>
      <c r="Q95" s="239"/>
      <c r="R95" s="239"/>
      <c r="S95" s="239"/>
      <c r="T95" s="239"/>
      <c r="U95" s="239"/>
      <c r="V95" s="239"/>
      <c r="W95" s="239"/>
      <c r="X95" s="1"/>
      <c r="Y95" s="2"/>
    </row>
    <row r="96" spans="1:25" ht="24" customHeight="1">
      <c r="A96" s="400"/>
      <c r="B96" s="526"/>
      <c r="C96" s="402"/>
      <c r="D96" s="629"/>
      <c r="E96" s="41">
        <v>2</v>
      </c>
      <c r="F96" s="38" t="s">
        <v>1168</v>
      </c>
      <c r="G96" s="499"/>
      <c r="H96" s="527"/>
      <c r="J96" s="440"/>
      <c r="K96" s="1"/>
      <c r="L96" s="263"/>
      <c r="M96" s="440"/>
      <c r="N96" s="1"/>
      <c r="O96" s="239"/>
      <c r="P96" s="239"/>
      <c r="Q96" s="239"/>
      <c r="R96" s="239"/>
      <c r="S96" s="239"/>
      <c r="T96" s="239"/>
      <c r="U96" s="239"/>
      <c r="V96" s="239"/>
      <c r="W96" s="239"/>
      <c r="X96" s="1"/>
      <c r="Y96" s="2"/>
    </row>
    <row r="97" spans="1:25" ht="24" customHeight="1">
      <c r="A97" s="400"/>
      <c r="B97" s="526"/>
      <c r="C97" s="402"/>
      <c r="D97" s="629"/>
      <c r="E97" s="41">
        <v>3</v>
      </c>
      <c r="F97" s="38" t="s">
        <v>1169</v>
      </c>
      <c r="G97" s="499"/>
      <c r="H97" s="527"/>
      <c r="J97" s="440"/>
      <c r="K97" s="1"/>
      <c r="L97" s="263"/>
      <c r="M97" s="440"/>
      <c r="N97" s="1"/>
      <c r="O97" s="239"/>
      <c r="P97" s="239"/>
      <c r="Q97" s="239"/>
      <c r="R97" s="239"/>
      <c r="S97" s="239"/>
      <c r="T97" s="239"/>
      <c r="U97" s="239"/>
      <c r="V97" s="239"/>
      <c r="W97" s="239"/>
      <c r="X97" s="1"/>
      <c r="Y97" s="2"/>
    </row>
    <row r="98" spans="1:25" ht="24" customHeight="1">
      <c r="A98" s="400"/>
      <c r="B98" s="526"/>
      <c r="C98" s="402"/>
      <c r="D98" s="630"/>
      <c r="E98" s="41">
        <v>4</v>
      </c>
      <c r="F98" s="38" t="s">
        <v>1170</v>
      </c>
      <c r="G98" s="359"/>
      <c r="H98" s="527"/>
      <c r="J98" s="440"/>
      <c r="K98" s="1"/>
      <c r="L98" s="263"/>
      <c r="M98" s="440"/>
      <c r="N98" s="1"/>
      <c r="O98" s="239"/>
      <c r="P98" s="239"/>
      <c r="Q98" s="239"/>
      <c r="R98" s="239"/>
      <c r="S98" s="239"/>
      <c r="T98" s="239"/>
      <c r="U98" s="239"/>
      <c r="V98" s="239"/>
      <c r="W98" s="239"/>
      <c r="X98" s="1"/>
      <c r="Y98" s="2"/>
    </row>
    <row r="99" spans="1:25" ht="46.5" customHeight="1">
      <c r="A99" s="400">
        <v>33</v>
      </c>
      <c r="B99" s="526" t="s">
        <v>1171</v>
      </c>
      <c r="C99" s="402" t="s">
        <v>1143</v>
      </c>
      <c r="D99" s="628" t="s">
        <v>1143</v>
      </c>
      <c r="E99" s="41">
        <v>1</v>
      </c>
      <c r="F99" s="38" t="s">
        <v>1172</v>
      </c>
      <c r="G99" s="512" t="s">
        <v>1762</v>
      </c>
      <c r="H99" s="527"/>
      <c r="J99" s="440">
        <v>428.15</v>
      </c>
      <c r="K99" s="1"/>
      <c r="L99" s="512" t="s">
        <v>1814</v>
      </c>
      <c r="M99" s="440" t="s">
        <v>221</v>
      </c>
      <c r="N99" s="1"/>
      <c r="O99" s="240"/>
      <c r="P99" s="240"/>
      <c r="Q99" s="240">
        <v>1</v>
      </c>
      <c r="R99" s="239"/>
      <c r="S99" s="239"/>
      <c r="T99" s="239"/>
      <c r="U99" s="239"/>
      <c r="V99" s="239"/>
      <c r="W99" s="239"/>
      <c r="X99" s="1"/>
      <c r="Y99" s="2"/>
    </row>
    <row r="100" spans="1:25" ht="24" customHeight="1">
      <c r="A100" s="400"/>
      <c r="B100" s="526"/>
      <c r="C100" s="402"/>
      <c r="D100" s="629"/>
      <c r="E100" s="41">
        <v>2</v>
      </c>
      <c r="F100" s="38" t="s">
        <v>1173</v>
      </c>
      <c r="G100" s="513"/>
      <c r="H100" s="527"/>
      <c r="J100" s="440"/>
      <c r="K100" s="1"/>
      <c r="L100" s="513"/>
      <c r="M100" s="440"/>
      <c r="N100" s="1"/>
      <c r="O100" s="240"/>
      <c r="P100" s="240"/>
      <c r="Q100" s="240"/>
      <c r="R100" s="240">
        <v>1</v>
      </c>
      <c r="S100" s="239"/>
      <c r="T100" s="239"/>
      <c r="U100" s="239"/>
      <c r="V100" s="239"/>
      <c r="W100" s="239"/>
      <c r="X100" s="1"/>
      <c r="Y100" s="2"/>
    </row>
    <row r="101" spans="1:25" ht="24" customHeight="1">
      <c r="A101" s="400"/>
      <c r="B101" s="526"/>
      <c r="C101" s="402"/>
      <c r="D101" s="629"/>
      <c r="E101" s="41">
        <v>3</v>
      </c>
      <c r="F101" s="38" t="s">
        <v>1174</v>
      </c>
      <c r="G101" s="513"/>
      <c r="H101" s="527"/>
      <c r="J101" s="440"/>
      <c r="K101" s="1"/>
      <c r="L101" s="513"/>
      <c r="M101" s="440"/>
      <c r="N101" s="1">
        <v>1</v>
      </c>
      <c r="O101" s="239"/>
      <c r="P101" s="239"/>
      <c r="Q101" s="239"/>
      <c r="R101" s="239"/>
      <c r="S101" s="239"/>
      <c r="T101" s="239"/>
      <c r="U101" s="239"/>
      <c r="V101" s="239"/>
      <c r="W101" s="239"/>
      <c r="X101" s="1"/>
      <c r="Y101" s="2"/>
    </row>
    <row r="102" spans="1:25" ht="24" customHeight="1">
      <c r="A102" s="400"/>
      <c r="B102" s="526"/>
      <c r="C102" s="402"/>
      <c r="D102" s="630"/>
      <c r="E102" s="41">
        <v>4</v>
      </c>
      <c r="F102" s="38" t="s">
        <v>1175</v>
      </c>
      <c r="G102" s="514"/>
      <c r="H102" s="527"/>
      <c r="J102" s="440"/>
      <c r="K102" s="1"/>
      <c r="L102" s="514"/>
      <c r="M102" s="440"/>
      <c r="N102" s="1">
        <v>1</v>
      </c>
      <c r="O102" s="239"/>
      <c r="P102" s="239"/>
      <c r="Q102" s="239"/>
      <c r="R102" s="239"/>
      <c r="S102" s="239"/>
      <c r="T102" s="239"/>
      <c r="U102" s="239"/>
      <c r="V102" s="239"/>
      <c r="W102" s="239"/>
      <c r="X102" s="1"/>
      <c r="Y102" s="2"/>
    </row>
    <row r="103" spans="1:25" ht="37.5" customHeight="1">
      <c r="A103" s="400">
        <v>34</v>
      </c>
      <c r="B103" s="526" t="s">
        <v>1176</v>
      </c>
      <c r="C103" s="402" t="s">
        <v>1143</v>
      </c>
      <c r="D103" s="628" t="s">
        <v>1749</v>
      </c>
      <c r="E103" s="41">
        <v>1</v>
      </c>
      <c r="F103" s="38" t="s">
        <v>1177</v>
      </c>
      <c r="G103" s="512" t="s">
        <v>1763</v>
      </c>
      <c r="H103" s="527"/>
      <c r="J103" s="440">
        <v>321.51</v>
      </c>
      <c r="K103" s="1"/>
      <c r="L103" s="263"/>
      <c r="M103" s="440" t="s">
        <v>221</v>
      </c>
      <c r="N103" s="1"/>
      <c r="O103" s="240"/>
      <c r="P103" s="240"/>
      <c r="Q103" s="240"/>
      <c r="R103" s="240">
        <v>1</v>
      </c>
      <c r="S103" s="239"/>
      <c r="T103" s="239"/>
      <c r="U103" s="239"/>
      <c r="V103" s="239"/>
      <c r="W103" s="239"/>
      <c r="X103" s="1"/>
      <c r="Y103" s="2"/>
    </row>
    <row r="104" spans="1:25" ht="24" customHeight="1">
      <c r="A104" s="400"/>
      <c r="B104" s="526"/>
      <c r="C104" s="402"/>
      <c r="D104" s="629"/>
      <c r="E104" s="41">
        <v>2</v>
      </c>
      <c r="F104" s="38" t="s">
        <v>1178</v>
      </c>
      <c r="G104" s="513"/>
      <c r="H104" s="527"/>
      <c r="J104" s="440"/>
      <c r="K104" s="1"/>
      <c r="L104" s="263"/>
      <c r="M104" s="440"/>
      <c r="N104" s="1"/>
      <c r="O104" s="240"/>
      <c r="P104" s="240"/>
      <c r="Q104" s="240">
        <v>1</v>
      </c>
      <c r="R104" s="239"/>
      <c r="S104" s="239"/>
      <c r="T104" s="239"/>
      <c r="U104" s="239"/>
      <c r="V104" s="239"/>
      <c r="W104" s="239"/>
      <c r="X104" s="1"/>
      <c r="Y104" s="2"/>
    </row>
    <row r="105" spans="1:25" ht="15.75">
      <c r="A105" s="400"/>
      <c r="B105" s="526"/>
      <c r="C105" s="402"/>
      <c r="D105" s="630"/>
      <c r="E105" s="41">
        <v>3</v>
      </c>
      <c r="F105" s="38" t="s">
        <v>1179</v>
      </c>
      <c r="G105" s="514"/>
      <c r="H105" s="527"/>
      <c r="J105" s="440"/>
      <c r="K105" s="1"/>
      <c r="L105" s="263"/>
      <c r="M105" s="440"/>
      <c r="N105" s="1"/>
      <c r="O105" s="240"/>
      <c r="P105" s="240"/>
      <c r="Q105" s="240">
        <v>1</v>
      </c>
      <c r="R105" s="239"/>
      <c r="S105" s="239"/>
      <c r="T105" s="239"/>
      <c r="U105" s="239"/>
      <c r="V105" s="239"/>
      <c r="W105" s="239"/>
      <c r="X105" s="1"/>
      <c r="Y105" s="2"/>
    </row>
    <row r="106" spans="1:25" ht="45">
      <c r="A106" s="40">
        <v>35</v>
      </c>
      <c r="B106" s="34" t="s">
        <v>1180</v>
      </c>
      <c r="C106" s="41" t="s">
        <v>1143</v>
      </c>
      <c r="D106" s="157" t="s">
        <v>1750</v>
      </c>
      <c r="E106" s="41">
        <v>1</v>
      </c>
      <c r="F106" s="38" t="s">
        <v>1181</v>
      </c>
      <c r="G106" s="263" t="s">
        <v>1764</v>
      </c>
      <c r="H106" s="67"/>
      <c r="J106" s="33">
        <v>107.54</v>
      </c>
      <c r="K106" s="1"/>
      <c r="L106" s="263"/>
      <c r="M106" s="33" t="s">
        <v>221</v>
      </c>
      <c r="N106" s="1">
        <v>1</v>
      </c>
      <c r="O106" s="239"/>
      <c r="P106" s="239"/>
      <c r="Q106" s="239"/>
      <c r="R106" s="239"/>
      <c r="S106" s="239"/>
      <c r="T106" s="239"/>
      <c r="U106" s="239"/>
      <c r="V106" s="239"/>
      <c r="W106" s="239"/>
      <c r="X106" s="1"/>
      <c r="Y106" s="2" t="s">
        <v>1819</v>
      </c>
    </row>
    <row r="107" spans="1:25" ht="47.25" customHeight="1">
      <c r="A107" s="57">
        <v>36</v>
      </c>
      <c r="B107" s="96" t="s">
        <v>1182</v>
      </c>
      <c r="C107" s="58" t="s">
        <v>1143</v>
      </c>
      <c r="D107" s="157" t="s">
        <v>1751</v>
      </c>
      <c r="E107" s="58">
        <v>1</v>
      </c>
      <c r="F107" s="61" t="s">
        <v>1183</v>
      </c>
      <c r="G107" s="263" t="s">
        <v>1765</v>
      </c>
      <c r="H107" s="46"/>
      <c r="J107" s="93">
        <v>107.18</v>
      </c>
      <c r="K107" s="59"/>
      <c r="L107" s="266">
        <v>41701</v>
      </c>
      <c r="M107" s="93" t="s">
        <v>221</v>
      </c>
      <c r="N107" s="59">
        <v>1</v>
      </c>
      <c r="O107" s="290"/>
      <c r="P107" s="290"/>
      <c r="Q107" s="290"/>
      <c r="R107" s="290"/>
      <c r="S107" s="290"/>
      <c r="T107" s="290"/>
      <c r="U107" s="290"/>
      <c r="V107" s="290"/>
      <c r="W107" s="290"/>
      <c r="X107" s="59"/>
      <c r="Y107" s="165" t="s">
        <v>1820</v>
      </c>
    </row>
    <row r="108" spans="1:25" ht="15" customHeight="1">
      <c r="A108" s="1"/>
      <c r="B108" s="125" t="s">
        <v>223</v>
      </c>
      <c r="C108" s="125"/>
      <c r="D108" s="167"/>
      <c r="E108" s="64">
        <f>E8+E14+E18+E19+E22+E25+E30+E33+E36+E41+E42+E46+E50+E51+E54+E58+E64+E67+E68+E69+E76+E80+E83+E84+E85+E86+E88+E90+E91+E93+E94+E98+E102+E105+E106+E107</f>
        <v>100</v>
      </c>
      <c r="F108" s="1"/>
      <c r="G108" s="300"/>
      <c r="H108" s="1"/>
      <c r="I108" s="1"/>
      <c r="J108" s="31">
        <f>SUM(J8:J107)</f>
        <v>11094.84</v>
      </c>
      <c r="K108" s="4"/>
      <c r="L108" s="263"/>
      <c r="M108" s="1"/>
      <c r="N108" s="31">
        <f>SUM(N8:N107)</f>
        <v>8</v>
      </c>
      <c r="O108" s="31">
        <f t="shared" ref="O108:X108" si="0">SUM(O8:O107)</f>
        <v>0</v>
      </c>
      <c r="P108" s="31">
        <f t="shared" si="0"/>
        <v>6</v>
      </c>
      <c r="Q108" s="31">
        <f t="shared" si="0"/>
        <v>11</v>
      </c>
      <c r="R108" s="31">
        <f t="shared" si="0"/>
        <v>3</v>
      </c>
      <c r="S108" s="31">
        <f t="shared" si="0"/>
        <v>0</v>
      </c>
      <c r="T108" s="31">
        <f t="shared" si="0"/>
        <v>0</v>
      </c>
      <c r="U108" s="31">
        <f t="shared" si="0"/>
        <v>0</v>
      </c>
      <c r="V108" s="31">
        <f t="shared" si="0"/>
        <v>0</v>
      </c>
      <c r="W108" s="31">
        <f t="shared" si="0"/>
        <v>0</v>
      </c>
      <c r="X108" s="31">
        <f t="shared" si="0"/>
        <v>0</v>
      </c>
      <c r="Y108" s="2"/>
    </row>
    <row r="109" spans="1:25" ht="20.25">
      <c r="D109" s="173"/>
      <c r="G109" s="264"/>
    </row>
    <row r="110" spans="1:25" ht="15.75">
      <c r="D110" s="172"/>
      <c r="G110" s="222"/>
    </row>
    <row r="111" spans="1:25" ht="15.75">
      <c r="D111" s="172"/>
      <c r="G111" s="222"/>
    </row>
    <row r="112" spans="1:25" ht="15.75">
      <c r="D112" s="172"/>
      <c r="G112" s="222"/>
    </row>
  </sheetData>
  <mergeCells count="220">
    <mergeCell ref="L99:L102"/>
    <mergeCell ref="L15:L18"/>
    <mergeCell ref="G20:G22"/>
    <mergeCell ref="G23:G25"/>
    <mergeCell ref="G26:G30"/>
    <mergeCell ref="G31:G33"/>
    <mergeCell ref="G37:G41"/>
    <mergeCell ref="L34:L36"/>
    <mergeCell ref="G43:G46"/>
    <mergeCell ref="G47:G50"/>
    <mergeCell ref="J20:J22"/>
    <mergeCell ref="J26:J30"/>
    <mergeCell ref="J34:J36"/>
    <mergeCell ref="J43:J46"/>
    <mergeCell ref="J52:J54"/>
    <mergeCell ref="J59:J64"/>
    <mergeCell ref="J70:J76"/>
    <mergeCell ref="J81:J83"/>
    <mergeCell ref="J89:J90"/>
    <mergeCell ref="A15:A18"/>
    <mergeCell ref="B15:B18"/>
    <mergeCell ref="H5:H7"/>
    <mergeCell ref="N6:N7"/>
    <mergeCell ref="X3:Y3"/>
    <mergeCell ref="A5:A7"/>
    <mergeCell ref="B5:B7"/>
    <mergeCell ref="C5:C7"/>
    <mergeCell ref="E5:E7"/>
    <mergeCell ref="F5:F7"/>
    <mergeCell ref="I5:I7"/>
    <mergeCell ref="J5:J7"/>
    <mergeCell ref="K5:K7"/>
    <mergeCell ref="L5:L7"/>
    <mergeCell ref="M5:M7"/>
    <mergeCell ref="N5:W5"/>
    <mergeCell ref="C15:C18"/>
    <mergeCell ref="H15:H18"/>
    <mergeCell ref="J15:J18"/>
    <mergeCell ref="M15:M18"/>
    <mergeCell ref="A3:W3"/>
    <mergeCell ref="D15:D18"/>
    <mergeCell ref="G9:G14"/>
    <mergeCell ref="G15:G18"/>
    <mergeCell ref="A1:Y1"/>
    <mergeCell ref="A2:Y2"/>
    <mergeCell ref="A4:Y4"/>
    <mergeCell ref="A9:A14"/>
    <mergeCell ref="B9:B14"/>
    <mergeCell ref="C9:C14"/>
    <mergeCell ref="H9:H14"/>
    <mergeCell ref="J9:J14"/>
    <mergeCell ref="M9:M14"/>
    <mergeCell ref="X5:X7"/>
    <mergeCell ref="Y5:Y7"/>
    <mergeCell ref="O6:O7"/>
    <mergeCell ref="P6:P7"/>
    <mergeCell ref="Q6:Q7"/>
    <mergeCell ref="R6:S6"/>
    <mergeCell ref="T6:U6"/>
    <mergeCell ref="V6:V7"/>
    <mergeCell ref="D9:D14"/>
    <mergeCell ref="W6:W7"/>
    <mergeCell ref="D5:D7"/>
    <mergeCell ref="G5:G7"/>
    <mergeCell ref="L9:L14"/>
    <mergeCell ref="M20:M22"/>
    <mergeCell ref="A23:A25"/>
    <mergeCell ref="B23:B25"/>
    <mergeCell ref="C23:C25"/>
    <mergeCell ref="H23:H25"/>
    <mergeCell ref="J23:J25"/>
    <mergeCell ref="M23:M25"/>
    <mergeCell ref="A20:A22"/>
    <mergeCell ref="B20:B22"/>
    <mergeCell ref="C20:C22"/>
    <mergeCell ref="H20:H22"/>
    <mergeCell ref="D20:D22"/>
    <mergeCell ref="D23:D25"/>
    <mergeCell ref="M26:M30"/>
    <mergeCell ref="A31:A33"/>
    <mergeCell ref="B31:B33"/>
    <mergeCell ref="C31:C33"/>
    <mergeCell ref="H31:H33"/>
    <mergeCell ref="J31:J33"/>
    <mergeCell ref="M31:M33"/>
    <mergeCell ref="A26:A30"/>
    <mergeCell ref="B26:B30"/>
    <mergeCell ref="C26:C30"/>
    <mergeCell ref="H26:H30"/>
    <mergeCell ref="D26:D30"/>
    <mergeCell ref="D31:D33"/>
    <mergeCell ref="M34:M36"/>
    <mergeCell ref="A37:A41"/>
    <mergeCell ref="B37:B41"/>
    <mergeCell ref="C37:C41"/>
    <mergeCell ref="H37:H41"/>
    <mergeCell ref="J37:J41"/>
    <mergeCell ref="M37:M41"/>
    <mergeCell ref="A34:A36"/>
    <mergeCell ref="B34:B36"/>
    <mergeCell ref="C34:C36"/>
    <mergeCell ref="H34:H36"/>
    <mergeCell ref="G34:G36"/>
    <mergeCell ref="D34:D36"/>
    <mergeCell ref="D37:D41"/>
    <mergeCell ref="M43:M46"/>
    <mergeCell ref="A47:A50"/>
    <mergeCell ref="B47:B50"/>
    <mergeCell ref="C47:C50"/>
    <mergeCell ref="H47:H50"/>
    <mergeCell ref="J47:J50"/>
    <mergeCell ref="M47:M50"/>
    <mergeCell ref="A43:A46"/>
    <mergeCell ref="B43:B46"/>
    <mergeCell ref="C43:C46"/>
    <mergeCell ref="H43:H46"/>
    <mergeCell ref="D43:D46"/>
    <mergeCell ref="D47:D50"/>
    <mergeCell ref="M52:M54"/>
    <mergeCell ref="A55:A58"/>
    <mergeCell ref="B55:B58"/>
    <mergeCell ref="C55:C58"/>
    <mergeCell ref="H55:H58"/>
    <mergeCell ref="J55:J58"/>
    <mergeCell ref="M55:M58"/>
    <mergeCell ref="A52:A54"/>
    <mergeCell ref="B52:B54"/>
    <mergeCell ref="C52:C54"/>
    <mergeCell ref="H52:H54"/>
    <mergeCell ref="D52:D54"/>
    <mergeCell ref="D55:D58"/>
    <mergeCell ref="G52:G54"/>
    <mergeCell ref="L52:L54"/>
    <mergeCell ref="G55:G58"/>
    <mergeCell ref="M59:M64"/>
    <mergeCell ref="A65:A67"/>
    <mergeCell ref="B65:B67"/>
    <mergeCell ref="C65:C67"/>
    <mergeCell ref="H65:H67"/>
    <mergeCell ref="J65:J67"/>
    <mergeCell ref="M65:M67"/>
    <mergeCell ref="A59:A64"/>
    <mergeCell ref="B59:B64"/>
    <mergeCell ref="C59:C64"/>
    <mergeCell ref="H59:H64"/>
    <mergeCell ref="D59:D64"/>
    <mergeCell ref="D65:D67"/>
    <mergeCell ref="G59:G64"/>
    <mergeCell ref="G65:G67"/>
    <mergeCell ref="M70:M76"/>
    <mergeCell ref="A77:A80"/>
    <mergeCell ref="B77:B80"/>
    <mergeCell ref="C77:C80"/>
    <mergeCell ref="H77:H80"/>
    <mergeCell ref="J77:J80"/>
    <mergeCell ref="M77:M80"/>
    <mergeCell ref="A70:A76"/>
    <mergeCell ref="B70:B76"/>
    <mergeCell ref="C70:C76"/>
    <mergeCell ref="H70:H76"/>
    <mergeCell ref="D70:D76"/>
    <mergeCell ref="D77:D80"/>
    <mergeCell ref="G70:G76"/>
    <mergeCell ref="G77:G80"/>
    <mergeCell ref="M81:M83"/>
    <mergeCell ref="A87:A88"/>
    <mergeCell ref="B87:B88"/>
    <mergeCell ref="C87:C88"/>
    <mergeCell ref="H87:H88"/>
    <mergeCell ref="J87:J88"/>
    <mergeCell ref="M87:M88"/>
    <mergeCell ref="A81:A83"/>
    <mergeCell ref="B81:B83"/>
    <mergeCell ref="C81:C83"/>
    <mergeCell ref="H81:H83"/>
    <mergeCell ref="D81:D83"/>
    <mergeCell ref="D87:D88"/>
    <mergeCell ref="G81:G83"/>
    <mergeCell ref="L81:L83"/>
    <mergeCell ref="G87:G88"/>
    <mergeCell ref="M89:M90"/>
    <mergeCell ref="A92:A93"/>
    <mergeCell ref="B92:B93"/>
    <mergeCell ref="C92:C93"/>
    <mergeCell ref="H92:H93"/>
    <mergeCell ref="J92:J93"/>
    <mergeCell ref="M92:M93"/>
    <mergeCell ref="A89:A90"/>
    <mergeCell ref="B89:B90"/>
    <mergeCell ref="C89:C90"/>
    <mergeCell ref="H89:H90"/>
    <mergeCell ref="D89:D90"/>
    <mergeCell ref="D92:D93"/>
    <mergeCell ref="G89:G90"/>
    <mergeCell ref="L89:L90"/>
    <mergeCell ref="G92:G93"/>
    <mergeCell ref="J103:J105"/>
    <mergeCell ref="M103:M105"/>
    <mergeCell ref="A103:A105"/>
    <mergeCell ref="B103:B105"/>
    <mergeCell ref="C103:C105"/>
    <mergeCell ref="H103:H105"/>
    <mergeCell ref="J95:J98"/>
    <mergeCell ref="M95:M98"/>
    <mergeCell ref="A99:A102"/>
    <mergeCell ref="B99:B102"/>
    <mergeCell ref="C99:C102"/>
    <mergeCell ref="H99:H102"/>
    <mergeCell ref="J99:J102"/>
    <mergeCell ref="M99:M102"/>
    <mergeCell ref="A95:A98"/>
    <mergeCell ref="B95:B98"/>
    <mergeCell ref="C95:C98"/>
    <mergeCell ref="H95:H98"/>
    <mergeCell ref="D95:D98"/>
    <mergeCell ref="D99:D102"/>
    <mergeCell ref="D103:D105"/>
    <mergeCell ref="G103:G105"/>
    <mergeCell ref="G99:G102"/>
    <mergeCell ref="G95:G98"/>
  </mergeCells>
  <pageMargins left="0.5" right="0.05" top="0.5" bottom="0.5" header="0.13" footer="0.13"/>
  <pageSetup paperSize="9" scale="67" orientation="landscape" r:id="rId1"/>
  <rowBreaks count="4" manualBreakCount="4">
    <brk id="30" max="24" man="1"/>
    <brk id="54" max="24" man="1"/>
    <brk id="80" max="24" man="1"/>
    <brk id="10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Patna!Print_Area</vt:lpstr>
      <vt:lpstr>Purnea!Print_Area</vt:lpstr>
      <vt:lpstr>Saran!Print_Area</vt:lpstr>
      <vt:lpstr>Summary!Print_Area</vt:lpstr>
      <vt:lpstr>Tirhut!Print_Area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Summary!Print_Titles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2014-07-08T08:18:15Z</cp:lastPrinted>
  <dcterms:created xsi:type="dcterms:W3CDTF">2012-03-01T16:49:07Z</dcterms:created>
  <dcterms:modified xsi:type="dcterms:W3CDTF">2014-08-22T07:51:48Z</dcterms:modified>
</cp:coreProperties>
</file>